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VAŽNA MAPA ZA SVE\PLAN NABAVE\PLAN NABAVE 2024\"/>
    </mc:Choice>
  </mc:AlternateContent>
  <bookViews>
    <workbookView xWindow="0" yWindow="0" windowWidth="28800" windowHeight="12435"/>
  </bookViews>
  <sheets>
    <sheet name="plan nabave 2024" sheetId="1" r:id="rId1"/>
  </sheets>
  <definedNames>
    <definedName name="_xlnm.Print_Area" localSheetId="0">'plan nabave 2024'!$A$1:$M$181</definedName>
  </definedNames>
  <calcPr calcId="152511" concurrentCalc="0"/>
</workbook>
</file>

<file path=xl/calcChain.xml><?xml version="1.0" encoding="utf-8"?>
<calcChain xmlns="http://schemas.openxmlformats.org/spreadsheetml/2006/main">
  <c r="H166" i="1" l="1"/>
  <c r="H29" i="1"/>
  <c r="G12" i="1"/>
  <c r="I15" i="1"/>
  <c r="H15" i="1"/>
  <c r="I29" i="1"/>
  <c r="I53" i="1"/>
  <c r="H53" i="1"/>
  <c r="I49" i="1"/>
  <c r="H49" i="1"/>
  <c r="H112" i="1"/>
  <c r="I112" i="1"/>
  <c r="H110" i="1"/>
  <c r="I110" i="1"/>
  <c r="I21" i="1"/>
  <c r="I16" i="1"/>
  <c r="H16" i="1"/>
  <c r="I17" i="1"/>
  <c r="I166" i="1"/>
  <c r="I136" i="1"/>
  <c r="H136" i="1"/>
  <c r="I122" i="1"/>
  <c r="H122" i="1"/>
  <c r="I119" i="1"/>
  <c r="H119" i="1"/>
  <c r="I118" i="1"/>
  <c r="H118" i="1"/>
  <c r="I117" i="1"/>
  <c r="H117" i="1"/>
  <c r="I107" i="1"/>
  <c r="I108" i="1"/>
  <c r="I109" i="1"/>
  <c r="I111" i="1"/>
  <c r="I113" i="1"/>
  <c r="H107" i="1"/>
  <c r="H108" i="1"/>
  <c r="H109" i="1"/>
  <c r="H111" i="1"/>
  <c r="H113" i="1"/>
  <c r="I106" i="1"/>
  <c r="H106" i="1"/>
  <c r="I101" i="1"/>
  <c r="I102" i="1"/>
  <c r="I103" i="1"/>
  <c r="I104" i="1"/>
  <c r="H101" i="1"/>
  <c r="H102" i="1"/>
  <c r="H103" i="1"/>
  <c r="H104" i="1"/>
  <c r="I100" i="1"/>
  <c r="H100" i="1"/>
  <c r="I97" i="1"/>
  <c r="I98" i="1"/>
  <c r="H97" i="1"/>
  <c r="H98" i="1"/>
  <c r="I96" i="1"/>
  <c r="H96" i="1"/>
  <c r="I91" i="1"/>
  <c r="I92" i="1"/>
  <c r="I93" i="1"/>
  <c r="I94" i="1"/>
  <c r="H91" i="1"/>
  <c r="H92" i="1"/>
  <c r="H93" i="1"/>
  <c r="H94" i="1"/>
  <c r="I90" i="1"/>
  <c r="H90" i="1"/>
  <c r="H87" i="1"/>
  <c r="I87" i="1"/>
  <c r="I86" i="1"/>
  <c r="H86" i="1"/>
  <c r="I84" i="1"/>
  <c r="H84" i="1"/>
  <c r="I83" i="1"/>
  <c r="H83" i="1"/>
  <c r="I77" i="1"/>
  <c r="I78" i="1"/>
  <c r="I79" i="1"/>
  <c r="I80" i="1"/>
  <c r="I81" i="1"/>
  <c r="H77" i="1"/>
  <c r="H78" i="1"/>
  <c r="H79" i="1"/>
  <c r="H80" i="1"/>
  <c r="H81" i="1"/>
  <c r="I76" i="1"/>
  <c r="H76" i="1"/>
  <c r="I69" i="1"/>
  <c r="I70" i="1"/>
  <c r="I71" i="1"/>
  <c r="H69" i="1"/>
  <c r="H70" i="1"/>
  <c r="H71" i="1"/>
  <c r="I68" i="1"/>
  <c r="H68" i="1"/>
  <c r="I61" i="1"/>
  <c r="I62" i="1"/>
  <c r="I63" i="1"/>
  <c r="I64" i="1"/>
  <c r="I65" i="1"/>
  <c r="I66" i="1"/>
  <c r="H61" i="1"/>
  <c r="H62" i="1"/>
  <c r="H63" i="1"/>
  <c r="H64" i="1"/>
  <c r="H65" i="1"/>
  <c r="H66" i="1"/>
  <c r="I60" i="1"/>
  <c r="H60" i="1"/>
  <c r="I57" i="1"/>
  <c r="H57" i="1"/>
  <c r="I55" i="1"/>
  <c r="H55" i="1"/>
  <c r="I48" i="1"/>
  <c r="H48" i="1"/>
  <c r="I51" i="1"/>
  <c r="I52" i="1"/>
  <c r="H51" i="1"/>
  <c r="H52" i="1"/>
  <c r="I50" i="1"/>
  <c r="H50" i="1"/>
  <c r="I45" i="1"/>
  <c r="I46" i="1"/>
  <c r="H45" i="1"/>
  <c r="H46" i="1"/>
  <c r="I44" i="1"/>
  <c r="H44" i="1"/>
  <c r="I35" i="1"/>
  <c r="I36" i="1"/>
  <c r="I37" i="1"/>
  <c r="I38" i="1"/>
  <c r="I39" i="1"/>
  <c r="I40" i="1"/>
  <c r="I41" i="1"/>
  <c r="I42" i="1"/>
  <c r="H35" i="1"/>
  <c r="H36" i="1"/>
  <c r="H37" i="1"/>
  <c r="H38" i="1"/>
  <c r="H39" i="1"/>
  <c r="H40" i="1"/>
  <c r="H41" i="1"/>
  <c r="H42" i="1"/>
  <c r="I34" i="1"/>
  <c r="H34" i="1"/>
  <c r="I30" i="1"/>
  <c r="I28" i="1"/>
  <c r="I27" i="1"/>
  <c r="I26" i="1"/>
  <c r="I25" i="1"/>
  <c r="I24" i="1"/>
  <c r="I23" i="1"/>
  <c r="I22" i="1"/>
  <c r="H22" i="1"/>
  <c r="H23" i="1"/>
  <c r="H24" i="1"/>
  <c r="H25" i="1"/>
  <c r="H26" i="1"/>
  <c r="H27" i="1"/>
  <c r="H28" i="1"/>
  <c r="H30" i="1"/>
  <c r="H21" i="1"/>
  <c r="I18" i="1"/>
  <c r="H18" i="1"/>
  <c r="H17" i="1"/>
  <c r="G82" i="1"/>
  <c r="G153" i="1"/>
  <c r="G143" i="1"/>
  <c r="I143" i="1"/>
  <c r="H143" i="1"/>
  <c r="I170" i="1"/>
  <c r="H170" i="1"/>
  <c r="G169" i="1"/>
  <c r="G168" i="1"/>
  <c r="H167" i="1"/>
  <c r="I165" i="1"/>
  <c r="H165" i="1"/>
  <c r="I163" i="1"/>
  <c r="H163" i="1"/>
  <c r="I162" i="1"/>
  <c r="G161" i="1"/>
  <c r="G160" i="1"/>
  <c r="I159" i="1"/>
  <c r="H159" i="1"/>
  <c r="I158" i="1"/>
  <c r="H158" i="1"/>
  <c r="I157" i="1"/>
  <c r="H157" i="1"/>
  <c r="G156" i="1"/>
  <c r="I156" i="1"/>
  <c r="H156" i="1"/>
  <c r="I155" i="1"/>
  <c r="H155" i="1"/>
  <c r="I154" i="1"/>
  <c r="H154" i="1"/>
  <c r="I152" i="1"/>
  <c r="H152" i="1"/>
  <c r="I151" i="1"/>
  <c r="H151" i="1"/>
  <c r="I150" i="1"/>
  <c r="H150" i="1"/>
  <c r="I149" i="1"/>
  <c r="G148" i="1"/>
  <c r="I147" i="1"/>
  <c r="H147" i="1"/>
  <c r="I146" i="1"/>
  <c r="H146" i="1"/>
  <c r="I145" i="1"/>
  <c r="H145" i="1"/>
  <c r="I144" i="1"/>
  <c r="H144" i="1"/>
  <c r="I142" i="1"/>
  <c r="H142" i="1"/>
  <c r="I141" i="1"/>
  <c r="H141" i="1"/>
  <c r="I140" i="1"/>
  <c r="H140" i="1"/>
  <c r="G139" i="1"/>
  <c r="I139" i="1"/>
  <c r="H139" i="1"/>
  <c r="I138" i="1"/>
  <c r="H138" i="1"/>
  <c r="I137" i="1"/>
  <c r="H137" i="1"/>
  <c r="I132" i="1"/>
  <c r="H132" i="1"/>
  <c r="G131" i="1"/>
  <c r="I130" i="1"/>
  <c r="H130" i="1"/>
  <c r="G129" i="1"/>
  <c r="G128" i="1"/>
  <c r="G127" i="1"/>
  <c r="I125" i="1"/>
  <c r="H125" i="1"/>
  <c r="G124" i="1"/>
  <c r="I124" i="1"/>
  <c r="I121" i="1"/>
  <c r="H121" i="1"/>
  <c r="I105" i="1"/>
  <c r="H105" i="1"/>
  <c r="I99" i="1"/>
  <c r="H99" i="1"/>
  <c r="I95" i="1"/>
  <c r="H95" i="1"/>
  <c r="I88" i="1"/>
  <c r="H88" i="1"/>
  <c r="I85" i="1"/>
  <c r="H85" i="1"/>
  <c r="I82" i="1"/>
  <c r="H82" i="1"/>
  <c r="I75" i="1"/>
  <c r="H75" i="1"/>
  <c r="I74" i="1"/>
  <c r="H74" i="1"/>
  <c r="I73" i="1"/>
  <c r="H73" i="1"/>
  <c r="I72" i="1"/>
  <c r="H72" i="1"/>
  <c r="I67" i="1"/>
  <c r="H67" i="1"/>
  <c r="I56" i="1"/>
  <c r="H56" i="1"/>
  <c r="I54" i="1"/>
  <c r="H54" i="1"/>
  <c r="I47" i="1"/>
  <c r="H47" i="1"/>
  <c r="I43" i="1"/>
  <c r="H43" i="1"/>
  <c r="I33" i="1"/>
  <c r="H33" i="1"/>
  <c r="I32" i="1"/>
  <c r="H32" i="1"/>
  <c r="I129" i="1"/>
  <c r="I58" i="1"/>
  <c r="H58" i="1"/>
  <c r="I135" i="1"/>
  <c r="H135" i="1"/>
  <c r="I14" i="1"/>
  <c r="H14" i="1"/>
  <c r="I20" i="1"/>
  <c r="H20" i="1"/>
  <c r="I131" i="1"/>
  <c r="H131" i="1"/>
  <c r="I161" i="1"/>
  <c r="I160" i="1"/>
  <c r="H160" i="1"/>
  <c r="I31" i="1"/>
  <c r="H31" i="1"/>
  <c r="I169" i="1"/>
  <c r="H169" i="1"/>
  <c r="I164" i="1"/>
  <c r="H164" i="1"/>
  <c r="H161" i="1"/>
  <c r="H162" i="1"/>
  <c r="I148" i="1"/>
  <c r="H148" i="1"/>
  <c r="H149" i="1"/>
  <c r="I116" i="1"/>
  <c r="H116" i="1"/>
  <c r="I115" i="1"/>
  <c r="H115" i="1"/>
  <c r="I114" i="1"/>
  <c r="H114" i="1"/>
  <c r="I59" i="1"/>
  <c r="H59" i="1"/>
  <c r="I153" i="1"/>
  <c r="H153" i="1"/>
  <c r="G123" i="1"/>
  <c r="I123" i="1"/>
  <c r="H123" i="1"/>
  <c r="H129" i="1"/>
  <c r="I128" i="1"/>
  <c r="I127" i="1"/>
  <c r="H127" i="1"/>
  <c r="I168" i="1"/>
  <c r="H168" i="1"/>
  <c r="I19" i="1"/>
  <c r="H19" i="1"/>
  <c r="I134" i="1"/>
  <c r="H134" i="1"/>
  <c r="I133" i="1"/>
  <c r="H133" i="1"/>
  <c r="G126" i="1"/>
  <c r="I126" i="1"/>
  <c r="H126" i="1"/>
  <c r="I12" i="1"/>
  <c r="H12" i="1"/>
</calcChain>
</file>

<file path=xl/sharedStrings.xml><?xml version="1.0" encoding="utf-8"?>
<sst xmlns="http://schemas.openxmlformats.org/spreadsheetml/2006/main" count="570" uniqueCount="355">
  <si>
    <t>r.b.</t>
  </si>
  <si>
    <t>Pozicija plana 
Ev. broj nabave</t>
  </si>
  <si>
    <t>Predmet nabave</t>
  </si>
  <si>
    <t>Planirana sredstva
(s PDV-om)</t>
  </si>
  <si>
    <t>Vrsta postupka javne nabave</t>
  </si>
  <si>
    <t>Ugovor
 ili 
okvirni sporazum</t>
  </si>
  <si>
    <t>Planirani početak postupka</t>
  </si>
  <si>
    <t>Planirao trajanje ugovora ili okvirnog sporazuma</t>
  </si>
  <si>
    <t>RASHODI</t>
  </si>
  <si>
    <t>MATERIJALNI RASHODI</t>
  </si>
  <si>
    <t>NAKNADE TROŠKOVA ZAPOSLENIMA</t>
  </si>
  <si>
    <t>1.</t>
  </si>
  <si>
    <t>Stručno usavršavanje zaposlenika</t>
  </si>
  <si>
    <t>1.1.</t>
  </si>
  <si>
    <t>1.2.</t>
  </si>
  <si>
    <t>RASHODI ZA MATERIJAL I ENERGIJU</t>
  </si>
  <si>
    <t>2.</t>
  </si>
  <si>
    <t>Uredski materijal i ostali mater.rashodi</t>
  </si>
  <si>
    <t>2.1.</t>
  </si>
  <si>
    <t>Uredski mater.:fotokop.papir,obrasci</t>
  </si>
  <si>
    <t>Papir za fotokopiranje</t>
  </si>
  <si>
    <t>Potrošni mater.za pisač i računala</t>
  </si>
  <si>
    <t>Registratori i ostali uredske potrepštine</t>
  </si>
  <si>
    <t>2.2.</t>
  </si>
  <si>
    <t>Literatura (publikac.časopis,glasila,knjige..)</t>
  </si>
  <si>
    <t>2.3.</t>
  </si>
  <si>
    <t>Arhivski materijal</t>
  </si>
  <si>
    <t>2.4.</t>
  </si>
  <si>
    <t>Materijal i sredstva za čišćenje i održavanje</t>
  </si>
  <si>
    <t>2.6.</t>
  </si>
  <si>
    <t>Materijal za higijenske potrebe i njegu</t>
  </si>
  <si>
    <t>2.7.</t>
  </si>
  <si>
    <t>Ostali materijal:NASTAVA,GRUPE,PED.DOK</t>
  </si>
  <si>
    <t>3.</t>
  </si>
  <si>
    <t>Materijal i sirovine</t>
  </si>
  <si>
    <t>3.1.</t>
  </si>
  <si>
    <t>Osnovni materijal</t>
  </si>
  <si>
    <t>3.2.</t>
  </si>
  <si>
    <t>Pomoćni materijal</t>
  </si>
  <si>
    <t>3.3.</t>
  </si>
  <si>
    <t>namirnice za šk.kuhinju</t>
  </si>
  <si>
    <t>mlijeko i mliječni proizvodi</t>
  </si>
  <si>
    <t>pekarski proizvodi</t>
  </si>
  <si>
    <t>svježe voće i povrće</t>
  </si>
  <si>
    <t>meso i mesni proizvodi</t>
  </si>
  <si>
    <t>prerađevine od mesa</t>
  </si>
  <si>
    <t>smrznuti prehrambeni proizvodi</t>
  </si>
  <si>
    <t>konzervirane i ostale namirnice</t>
  </si>
  <si>
    <t>ostali prehrambeni proizvodi</t>
  </si>
  <si>
    <t>4.</t>
  </si>
  <si>
    <t>Energija</t>
  </si>
  <si>
    <t>4.1.</t>
  </si>
  <si>
    <t>Električna energija</t>
  </si>
  <si>
    <t>Postupak provodi Grad Zagreb</t>
  </si>
  <si>
    <t>4.2.</t>
  </si>
  <si>
    <t>Topla voda</t>
  </si>
  <si>
    <t>4.3.</t>
  </si>
  <si>
    <t>Motorni benzin i dizel gorivo</t>
  </si>
  <si>
    <t>5.</t>
  </si>
  <si>
    <t>Materijal i dijelovi-.održavanje</t>
  </si>
  <si>
    <t>5.1.</t>
  </si>
  <si>
    <t>Održav.objekata:sanitarija,boje,instalac.</t>
  </si>
  <si>
    <t>5.2.</t>
  </si>
  <si>
    <t xml:space="preserve">Održ.opreme:elektro,elektron.,stolar. mater. </t>
  </si>
  <si>
    <t>5.3.</t>
  </si>
  <si>
    <t>Održavanje transportnih sredstava</t>
  </si>
  <si>
    <t>5.4.</t>
  </si>
  <si>
    <t>Ostali tr.tekućeg i inv.održavanja</t>
  </si>
  <si>
    <t>6.</t>
  </si>
  <si>
    <t>Sitni inventar</t>
  </si>
  <si>
    <t>6.1.</t>
  </si>
  <si>
    <t>7.</t>
  </si>
  <si>
    <t>Službena, radna i zaštitna odjeća i obuća</t>
  </si>
  <si>
    <t>7.1.</t>
  </si>
  <si>
    <t>Službena,radna i zaštitna odjeća i obuća</t>
  </si>
  <si>
    <t>RASHODI ZA USLUGE</t>
  </si>
  <si>
    <t>8.</t>
  </si>
  <si>
    <t>Usluge telefona pošte i prijevoza</t>
  </si>
  <si>
    <t>8.1.</t>
  </si>
  <si>
    <t>Usluge telefona,telefaksa</t>
  </si>
  <si>
    <t>8.2.</t>
  </si>
  <si>
    <t>Usluge mobilne telefonije</t>
  </si>
  <si>
    <t>8.3.</t>
  </si>
  <si>
    <t>usluge fiksne telefonije</t>
  </si>
  <si>
    <t>8.4.</t>
  </si>
  <si>
    <t>Usluge interneta</t>
  </si>
  <si>
    <t>8.5.</t>
  </si>
  <si>
    <t>Poštarine (pisma tiskanice)</t>
  </si>
  <si>
    <t>8.6.</t>
  </si>
  <si>
    <t>Taxi</t>
  </si>
  <si>
    <t>8.7.</t>
  </si>
  <si>
    <t>Ostale usluge:NAJAM BUS,VL.AUTO(NATJEC.DOSTAVA</t>
  </si>
  <si>
    <t>9.</t>
  </si>
  <si>
    <t>Usluge održavanja</t>
  </si>
  <si>
    <t>9.1.</t>
  </si>
  <si>
    <t>Usluge održav.građ.objekta</t>
  </si>
  <si>
    <t>9.2.</t>
  </si>
  <si>
    <t>Usluge održav. postrojenja i opreme</t>
  </si>
  <si>
    <t>9.3.</t>
  </si>
  <si>
    <t>Usluge održav.prijevoznih sredstava</t>
  </si>
  <si>
    <t>9.4.</t>
  </si>
  <si>
    <t>Ostale usluge tekuć.i invest.održavanja</t>
  </si>
  <si>
    <t>10.</t>
  </si>
  <si>
    <t>Usluge promidžbe i inform:upis učenika</t>
  </si>
  <si>
    <t>10.1.</t>
  </si>
  <si>
    <t>Elektronski mediji (HRT..</t>
  </si>
  <si>
    <t>10.2.</t>
  </si>
  <si>
    <t>Tisak</t>
  </si>
  <si>
    <t>11.</t>
  </si>
  <si>
    <t>Komunalne usluge</t>
  </si>
  <si>
    <t>11.1.</t>
  </si>
  <si>
    <t>Opskrba vodom</t>
  </si>
  <si>
    <t>11.2.</t>
  </si>
  <si>
    <t>Iznošenje i odvoz smeća</t>
  </si>
  <si>
    <t>11.3.</t>
  </si>
  <si>
    <t>Deratizacija i dezinsekcija</t>
  </si>
  <si>
    <t>11.4.</t>
  </si>
  <si>
    <t>Dimnjačarske i ekološ.usluge</t>
  </si>
  <si>
    <t>11.5.</t>
  </si>
  <si>
    <t>Usluge čišćenja,pranja i slično</t>
  </si>
  <si>
    <t>11.6.</t>
  </si>
  <si>
    <t xml:space="preserve">Ost.kom. usluge (vodna naknada) </t>
  </si>
  <si>
    <t>12.</t>
  </si>
  <si>
    <t>Zakupnine i najamnine</t>
  </si>
  <si>
    <t>12.1.</t>
  </si>
  <si>
    <t>Zakupnine i najamnine za opremu</t>
  </si>
  <si>
    <t>12.2.</t>
  </si>
  <si>
    <t xml:space="preserve">Ostale zakupnine i najamnine </t>
  </si>
  <si>
    <t>13.</t>
  </si>
  <si>
    <t>Zdravstvene i veterin.us.</t>
  </si>
  <si>
    <t>13.1.</t>
  </si>
  <si>
    <t>Obvezni i prevent.zdravstv.pregled</t>
  </si>
  <si>
    <t>13.2.</t>
  </si>
  <si>
    <t>Laboratorijske usluge</t>
  </si>
  <si>
    <t>14.</t>
  </si>
  <si>
    <t>Intelektualne i osobne usluge</t>
  </si>
  <si>
    <t>14.1.</t>
  </si>
  <si>
    <t>Autorski honorari</t>
  </si>
  <si>
    <t>14.2.</t>
  </si>
  <si>
    <t>Ugovori o djelu (VuD i PuN)</t>
  </si>
  <si>
    <t>14.3.</t>
  </si>
  <si>
    <t>Usluge odvjetnika i pravn. Savjetnika</t>
  </si>
  <si>
    <t>14.4.</t>
  </si>
  <si>
    <t>Geodet.katastarske usluge</t>
  </si>
  <si>
    <t>14.5.</t>
  </si>
  <si>
    <t>Usluge agencija,stud.serv.(prijepis..</t>
  </si>
  <si>
    <t>14.6.</t>
  </si>
  <si>
    <t>Ostale intelektualne usluge</t>
  </si>
  <si>
    <t>15.</t>
  </si>
  <si>
    <t>Računalne usluge</t>
  </si>
  <si>
    <t>15.1.</t>
  </si>
  <si>
    <t>Usluge ažuriranja računalnih baza</t>
  </si>
  <si>
    <t>15.2.</t>
  </si>
  <si>
    <t>Usluge razvoja software-a</t>
  </si>
  <si>
    <t>15.3.</t>
  </si>
  <si>
    <t>Ostale računalne usluge</t>
  </si>
  <si>
    <t>16.</t>
  </si>
  <si>
    <t>Ostale usluge</t>
  </si>
  <si>
    <t>16.1.</t>
  </si>
  <si>
    <t>Graf.tiskar.usl,kopiranje/uvez</t>
  </si>
  <si>
    <t>16.2.</t>
  </si>
  <si>
    <t>Film i izrada fotografija</t>
  </si>
  <si>
    <t>16.3.</t>
  </si>
  <si>
    <t>Uređenje prostora</t>
  </si>
  <si>
    <t>16.4.</t>
  </si>
  <si>
    <t>Usluge čuvanja imovine</t>
  </si>
  <si>
    <t>16.5.</t>
  </si>
  <si>
    <t>Ostale nespomenute usluge (zaštita na radu)</t>
  </si>
  <si>
    <t>16.6.</t>
  </si>
  <si>
    <t>OSTALI NESPOM.RASHODI POSLOVANJA</t>
  </si>
  <si>
    <t>17.</t>
  </si>
  <si>
    <t>Naknade za rad predst.i izvrš.tijela</t>
  </si>
  <si>
    <t>18.</t>
  </si>
  <si>
    <t>Premije osiguranja</t>
  </si>
  <si>
    <t>19.</t>
  </si>
  <si>
    <t>Repr.:NATJECANJA,dan škole,godišnjice</t>
  </si>
  <si>
    <t>20.</t>
  </si>
  <si>
    <t>Članarine</t>
  </si>
  <si>
    <t>Prtistojbe i naknade</t>
  </si>
  <si>
    <t>21.</t>
  </si>
  <si>
    <t>Ostali nespom.rashodi poslovanja</t>
  </si>
  <si>
    <t>FINANCIJSKI RASHODI</t>
  </si>
  <si>
    <t>OSTALI FINANCIJSKI RASHODI</t>
  </si>
  <si>
    <t>22.</t>
  </si>
  <si>
    <t>Bankarske i usluge platnog prometa</t>
  </si>
  <si>
    <t>22.1.</t>
  </si>
  <si>
    <t>Usluge banaka</t>
  </si>
  <si>
    <t>22.2.</t>
  </si>
  <si>
    <t>Usluge platnog prometa</t>
  </si>
  <si>
    <t>23.</t>
  </si>
  <si>
    <t>Zatezne kamate</t>
  </si>
  <si>
    <t>24.</t>
  </si>
  <si>
    <t>Ostali nespomen.financijeki rashodi</t>
  </si>
  <si>
    <t>NAKNADE GRAĐANIMA</t>
  </si>
  <si>
    <t>OSTALE NAKNADE GRAĐANIMA IZ PRORAČ.</t>
  </si>
  <si>
    <t>TEKUĆE DONACIJE</t>
  </si>
  <si>
    <t>Tekuće donacije u novcu</t>
  </si>
  <si>
    <t>26.</t>
  </si>
  <si>
    <t>Ostale tekuće donacije</t>
  </si>
  <si>
    <t xml:space="preserve">RASHODI (ZA NABAVU NEFINANC.IMOVINE) </t>
  </si>
  <si>
    <t>RASHODI ZA NABAVU NEPROIZVEDENE IMOVINE</t>
  </si>
  <si>
    <t>NEMATERIJALNA IMOVINA-PRAVA</t>
  </si>
  <si>
    <t>27.</t>
  </si>
  <si>
    <t>Ostala prava</t>
  </si>
  <si>
    <t>27.1.</t>
  </si>
  <si>
    <t>Ostala nespomenuta prava</t>
  </si>
  <si>
    <t>28.</t>
  </si>
  <si>
    <t>Ostala nematerijalna imovina</t>
  </si>
  <si>
    <t>28.1.</t>
  </si>
  <si>
    <t>RASHODI ZA NABAVU PROIZV.DUGOTRAJNE IMOVINE</t>
  </si>
  <si>
    <t>POSTROJENJA I OPREMA</t>
  </si>
  <si>
    <t>29.</t>
  </si>
  <si>
    <t>Uredska oprema i namještaj</t>
  </si>
  <si>
    <t>29.1.</t>
  </si>
  <si>
    <t>Računala i računalna oprema</t>
  </si>
  <si>
    <t>29.2.</t>
  </si>
  <si>
    <t>Uredski i nastavni namještaj</t>
  </si>
  <si>
    <t>29.3.</t>
  </si>
  <si>
    <t>Ostala uredska oprema:fotokop.a…</t>
  </si>
  <si>
    <t>30.</t>
  </si>
  <si>
    <t>Komunikacijska oprema</t>
  </si>
  <si>
    <t>30.1.</t>
  </si>
  <si>
    <t>Radio i TV prijemnici,CD-player</t>
  </si>
  <si>
    <t>30.2.</t>
  </si>
  <si>
    <t>Telefoni i ostali komunik.uređaji</t>
  </si>
  <si>
    <t>30.3.</t>
  </si>
  <si>
    <t>Telefonske i telegraf.centrale i instalacije</t>
  </si>
  <si>
    <t>31.</t>
  </si>
  <si>
    <t>Oprema za održavanje i zaštitu</t>
  </si>
  <si>
    <t>31.1.</t>
  </si>
  <si>
    <t>Oprema za grijanje i hlađenje</t>
  </si>
  <si>
    <t>31.2.</t>
  </si>
  <si>
    <t>Oprema za održavanje prostorija</t>
  </si>
  <si>
    <t>31.3.</t>
  </si>
  <si>
    <t>Oprema za protupožar.zaštitu</t>
  </si>
  <si>
    <t>31.4.</t>
  </si>
  <si>
    <t>Ostala oprema za održavanje i zaštitu</t>
  </si>
  <si>
    <t>32.</t>
  </si>
  <si>
    <t>Instrumenti, uređaji  i strojevi</t>
  </si>
  <si>
    <t>32.1.</t>
  </si>
  <si>
    <t>Precizni i optički instrumenti</t>
  </si>
  <si>
    <t>32.2.</t>
  </si>
  <si>
    <t>Mjerni i kontrolni uređaji</t>
  </si>
  <si>
    <t>32.3.</t>
  </si>
  <si>
    <t>Strojevi za obradu zemljišta</t>
  </si>
  <si>
    <t>32.4.</t>
  </si>
  <si>
    <t>Ostali instrumenti,uređaji /nastava</t>
  </si>
  <si>
    <t>33.</t>
  </si>
  <si>
    <t>Sportska i glazbena oprema</t>
  </si>
  <si>
    <t>33.1.</t>
  </si>
  <si>
    <t>Sportska oprema</t>
  </si>
  <si>
    <t>33.2.</t>
  </si>
  <si>
    <t>Glazbeni instrumenti i oprema</t>
  </si>
  <si>
    <t>34.</t>
  </si>
  <si>
    <t>34.1.</t>
  </si>
  <si>
    <t>Uređaji</t>
  </si>
  <si>
    <t>34.2.</t>
  </si>
  <si>
    <t>Strojevi</t>
  </si>
  <si>
    <t>34.3.</t>
  </si>
  <si>
    <t>Oprema</t>
  </si>
  <si>
    <t>PRIJEVOZNA SREDSTVA</t>
  </si>
  <si>
    <t>35.</t>
  </si>
  <si>
    <t>Prijev.sredstva u cestovnom prometu</t>
  </si>
  <si>
    <t>35.1.</t>
  </si>
  <si>
    <t>Osobni automobili</t>
  </si>
  <si>
    <t>35.2.</t>
  </si>
  <si>
    <t>Kombi vozila</t>
  </si>
  <si>
    <t>KNJIGE, UMJETN.DJELA</t>
  </si>
  <si>
    <t>36.</t>
  </si>
  <si>
    <t>Knjige</t>
  </si>
  <si>
    <t>36.1.</t>
  </si>
  <si>
    <t xml:space="preserve">Knjige </t>
  </si>
  <si>
    <t>VIŠEGODIŠNJI NASADI</t>
  </si>
  <si>
    <t>NEMATERIJALNA PROIZVEDENA IMOVINA</t>
  </si>
  <si>
    <t>37.</t>
  </si>
  <si>
    <t>Ulaganja u računalne programe</t>
  </si>
  <si>
    <t>37.1.</t>
  </si>
  <si>
    <t>Ostale naknade troškova nezaposlenima</t>
  </si>
  <si>
    <t>OSNOVNA ŠKOLA MELEŠNICA</t>
  </si>
  <si>
    <t>ZAGREB, ANTE TOPIĆ MIMARE 36</t>
  </si>
  <si>
    <t>OIB: 50582521257</t>
  </si>
  <si>
    <t>RKDP: 15294</t>
  </si>
  <si>
    <t>Ravnatelj</t>
  </si>
  <si>
    <t>procijenjena vrijednost 
(bez PDV-a) 1,25</t>
  </si>
  <si>
    <t>CPV</t>
  </si>
  <si>
    <t>22800000-8</t>
  </si>
  <si>
    <t>30197643-5</t>
  </si>
  <si>
    <t>30120000-6</t>
  </si>
  <si>
    <t>22113000-5</t>
  </si>
  <si>
    <t>22100000-1</t>
  </si>
  <si>
    <t>39830000-9</t>
  </si>
  <si>
    <t>33760000-5</t>
  </si>
  <si>
    <t>30190000-7</t>
  </si>
  <si>
    <t>15500000-3</t>
  </si>
  <si>
    <t>15812000-3</t>
  </si>
  <si>
    <t>15300000-1</t>
  </si>
  <si>
    <t>15100000-9</t>
  </si>
  <si>
    <t>15130000-8</t>
  </si>
  <si>
    <t>15331400-1</t>
  </si>
  <si>
    <t>15331170-9</t>
  </si>
  <si>
    <t>15800000-6</t>
  </si>
  <si>
    <t>09310000-5</t>
  </si>
  <si>
    <t>09321000-5</t>
  </si>
  <si>
    <t>09132000-3</t>
  </si>
  <si>
    <t>66110000-4</t>
  </si>
  <si>
    <t>64200000-8</t>
  </si>
  <si>
    <t>65110000-7</t>
  </si>
  <si>
    <t>90511300-5</t>
  </si>
  <si>
    <t>90920000-2</t>
  </si>
  <si>
    <t>98310000-9</t>
  </si>
  <si>
    <t>71900000-7</t>
  </si>
  <si>
    <t>85140000-2</t>
  </si>
  <si>
    <t>63000000-9</t>
  </si>
  <si>
    <t>50324100-3</t>
  </si>
  <si>
    <t>50324000-2</t>
  </si>
  <si>
    <t>50322000-8</t>
  </si>
  <si>
    <t>98314000-7</t>
  </si>
  <si>
    <t>51100000-3</t>
  </si>
  <si>
    <t>50800000-3</t>
  </si>
  <si>
    <t>18110000-3</t>
  </si>
  <si>
    <t>45259000-7</t>
  </si>
  <si>
    <t>45261910-6</t>
  </si>
  <si>
    <t>45317000-2</t>
  </si>
  <si>
    <t>65000000-3</t>
  </si>
  <si>
    <t>64110000-0</t>
  </si>
  <si>
    <t>30121100-4</t>
  </si>
  <si>
    <t>79100000-5</t>
  </si>
  <si>
    <t>66000000-0</t>
  </si>
  <si>
    <t>66510000-8</t>
  </si>
  <si>
    <t>30230000-0</t>
  </si>
  <si>
    <t>66120000-7</t>
  </si>
  <si>
    <t>okvirni sporazum</t>
  </si>
  <si>
    <t>otvoreni postupak</t>
  </si>
  <si>
    <t>Postupak provodi Grad Zagreb-okvirni sporazum</t>
  </si>
  <si>
    <t>Postupak provodi Grad Zagreb-postupak javne nabave</t>
  </si>
  <si>
    <t>postupak jednostavne nabave</t>
  </si>
  <si>
    <t>Novčana naknada zbog nezapošljavanja osoba s invaliditetom</t>
  </si>
  <si>
    <t>Vijenci</t>
  </si>
  <si>
    <t>Potrošni materijal za održavanje škole</t>
  </si>
  <si>
    <t>održavanje fotokopirnog aparata</t>
  </si>
  <si>
    <t>5.5.</t>
  </si>
  <si>
    <t>5.6.</t>
  </si>
  <si>
    <t>Službena putovanja</t>
  </si>
  <si>
    <t>Naknada za prijevoz, za rad na terenu i odvojeni život</t>
  </si>
  <si>
    <t>Mat. za potrebe redovnog poslovanja</t>
  </si>
  <si>
    <t>Oprema za ostale namjene</t>
  </si>
  <si>
    <t xml:space="preserve">Na osnovu čl. 20. Zakona o javnoj nabavi (NN 90/11, 83/13, 143/13, 13/14) i članka 29. Statuta OŠ Malešnica - Zagreb, 
Školski odbor na svojoj sjednici održanoj u Prosincu 2023. godine, donio je </t>
  </si>
  <si>
    <t>PLAN NABAVE ZA 2024. GODINU</t>
  </si>
  <si>
    <t>financ.plan za 2024.</t>
  </si>
  <si>
    <t>Sve nabave roba, radova i usluga iz ovog Plana, izvršit će se u skladu s Zakonom o javnoj nabavi do kraja 2024. godine.</t>
  </si>
  <si>
    <t>Ivan Kostanjski</t>
  </si>
  <si>
    <r>
      <t xml:space="preserve">Ovaj plan nabave  te sve izmjene i dopune plana nabave  za 2024. godinu bit će objavljen na mrežnoj stranici škole                                                                                                </t>
    </r>
    <r>
      <rPr>
        <u/>
        <sz val="10"/>
        <rFont val="Arial"/>
        <family val="2"/>
        <charset val="238"/>
      </rPr>
      <t>ured@os-malesnica-zg.skole.hr</t>
    </r>
  </si>
  <si>
    <t>KLASA: 400-01/23-01/04</t>
  </si>
  <si>
    <t>UR.BROJ: 251-317/03-23-1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</si>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</sst>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</font>
    <font>
      <sz val="12"/>
      <name val="Times New Roman"/>
      <family val="1"/>
      <charset val="238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sz val="7"/>
      <name val="Arial"/>
      <family val="2"/>
    </font>
    <font>
      <b/>
      <sz val="8"/>
      <name val="Arial"/>
      <family val="2"/>
      <charset val="238"/>
    </font>
    <font>
      <u/>
      <sz val="10"/>
      <name val="Arial"/>
      <family val="2"/>
      <charset val="238"/>
    </font>
    <font>
      <sz val="9"/>
      <color rgb="FF000000"/>
      <name val="MinionPro-Cn"/>
    </font>
    <font>
      <sz val="8"/>
      <color rgb="FF000000"/>
      <name val="MinionPro-Cn"/>
    </font>
    <font>
      <sz val="9"/>
      <name val="Bahnschrift Light Condensed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1" applyFill="1"/>
    <xf numFmtId="0" fontId="1" fillId="0" borderId="0" xfId="1" applyFill="1" applyAlignment="1">
      <alignment horizontal="center"/>
    </xf>
    <xf numFmtId="0" fontId="0" fillId="0" borderId="0" xfId="0" applyFill="1"/>
    <xf numFmtId="0" fontId="2" fillId="0" borderId="0" xfId="1" applyFont="1" applyFill="1" applyAlignment="1">
      <alignment horizontal="center"/>
    </xf>
    <xf numFmtId="3" fontId="13" fillId="0" borderId="1" xfId="1" applyNumberFormat="1" applyFont="1" applyFill="1" applyBorder="1"/>
    <xf numFmtId="3" fontId="14" fillId="0" borderId="1" xfId="1" applyNumberFormat="1" applyFont="1" applyFill="1" applyBorder="1"/>
    <xf numFmtId="3" fontId="13" fillId="0" borderId="1" xfId="1" applyNumberFormat="1" applyFont="1" applyFill="1" applyBorder="1" applyAlignment="1">
      <alignment horizontal="center"/>
    </xf>
    <xf numFmtId="3" fontId="13" fillId="0" borderId="1" xfId="1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" fontId="12" fillId="0" borderId="1" xfId="1" applyNumberFormat="1" applyFont="1" applyFill="1" applyBorder="1" applyAlignment="1">
      <alignment horizontal="left"/>
    </xf>
    <xf numFmtId="3" fontId="13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vertical="center" shrinkToFit="1"/>
    </xf>
    <xf numFmtId="1" fontId="7" fillId="0" borderId="1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3" fontId="1" fillId="0" borderId="0" xfId="1" applyNumberFormat="1" applyFill="1"/>
    <xf numFmtId="0" fontId="7" fillId="0" borderId="1" xfId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shrinkToFit="1"/>
    </xf>
    <xf numFmtId="3" fontId="10" fillId="0" borderId="1" xfId="1" applyNumberFormat="1" applyFont="1" applyFill="1" applyBorder="1"/>
    <xf numFmtId="3" fontId="10" fillId="0" borderId="1" xfId="1" applyNumberFormat="1" applyFont="1" applyFill="1" applyBorder="1" applyAlignment="1">
      <alignment horizontal="right"/>
    </xf>
    <xf numFmtId="3" fontId="8" fillId="0" borderId="1" xfId="1" applyNumberFormat="1" applyFont="1" applyFill="1" applyBorder="1"/>
    <xf numFmtId="2" fontId="8" fillId="0" borderId="1" xfId="1" applyNumberFormat="1" applyFont="1" applyFill="1" applyBorder="1"/>
    <xf numFmtId="3" fontId="8" fillId="0" borderId="1" xfId="1" applyNumberFormat="1" applyFont="1" applyFill="1" applyBorder="1" applyAlignment="1">
      <alignment horizontal="center"/>
    </xf>
    <xf numFmtId="3" fontId="10" fillId="0" borderId="1" xfId="1" applyNumberFormat="1" applyFont="1" applyFill="1" applyBorder="1" applyAlignment="1">
      <alignment horizontal="center"/>
    </xf>
    <xf numFmtId="0" fontId="1" fillId="0" borderId="0" xfId="1" applyFont="1" applyFill="1"/>
    <xf numFmtId="0" fontId="8" fillId="0" borderId="1" xfId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  <xf numFmtId="1" fontId="11" fillId="0" borderId="1" xfId="1" applyNumberFormat="1" applyFont="1" applyFill="1" applyBorder="1" applyAlignment="1">
      <alignment horizontal="left"/>
    </xf>
    <xf numFmtId="1" fontId="9" fillId="0" borderId="1" xfId="1" applyNumberFormat="1" applyFont="1" applyFill="1" applyBorder="1" applyAlignment="1">
      <alignment horizontal="left"/>
    </xf>
    <xf numFmtId="49" fontId="7" fillId="0" borderId="1" xfId="1" applyNumberFormat="1" applyFont="1" applyFill="1" applyBorder="1" applyAlignment="1">
      <alignment shrinkToFit="1"/>
    </xf>
    <xf numFmtId="49" fontId="21" fillId="0" borderId="1" xfId="1" applyNumberFormat="1" applyFont="1" applyFill="1" applyBorder="1" applyAlignment="1">
      <alignment shrinkToFit="1"/>
    </xf>
    <xf numFmtId="3" fontId="15" fillId="0" borderId="1" xfId="1" applyNumberFormat="1" applyFont="1" applyFill="1" applyBorder="1"/>
    <xf numFmtId="49" fontId="5" fillId="0" borderId="1" xfId="1" applyNumberFormat="1" applyFont="1" applyFill="1" applyBorder="1" applyAlignment="1">
      <alignment shrinkToFit="1"/>
    </xf>
    <xf numFmtId="0" fontId="24" fillId="0" borderId="1" xfId="0" applyFont="1" applyFill="1" applyBorder="1" applyAlignment="1">
      <alignment vertical="center" wrapText="1"/>
    </xf>
    <xf numFmtId="3" fontId="13" fillId="0" borderId="1" xfId="1" applyNumberFormat="1" applyFont="1" applyFill="1" applyBorder="1" applyAlignment="1">
      <alignment horizontal="right"/>
    </xf>
    <xf numFmtId="0" fontId="7" fillId="0" borderId="1" xfId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left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49" fontId="5" fillId="0" borderId="1" xfId="1" applyNumberFormat="1" applyFont="1" applyFill="1" applyBorder="1" applyAlignment="1">
      <alignment vertical="center" shrinkToFit="1"/>
    </xf>
    <xf numFmtId="3" fontId="20" fillId="0" borderId="2" xfId="1" applyNumberFormat="1" applyFont="1" applyFill="1" applyBorder="1" applyAlignment="1">
      <alignment wrapText="1"/>
    </xf>
    <xf numFmtId="3" fontId="25" fillId="0" borderId="1" xfId="1" applyNumberFormat="1" applyFont="1" applyFill="1" applyBorder="1" applyAlignment="1">
      <alignment horizontal="center" wrapText="1"/>
    </xf>
    <xf numFmtId="16" fontId="8" fillId="0" borderId="1" xfId="1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right" wrapText="1"/>
    </xf>
    <xf numFmtId="0" fontId="23" fillId="0" borderId="1" xfId="0" applyFont="1" applyFill="1" applyBorder="1" applyAlignment="1">
      <alignment vertical="center" wrapText="1"/>
    </xf>
    <xf numFmtId="16" fontId="7" fillId="0" borderId="1" xfId="1" applyNumberFormat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left" vertical="center" shrinkToFit="1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center"/>
    </xf>
    <xf numFmtId="0" fontId="13" fillId="0" borderId="1" xfId="1" applyFont="1" applyFill="1" applyBorder="1"/>
    <xf numFmtId="3" fontId="1" fillId="0" borderId="1" xfId="1" applyNumberFormat="1" applyFill="1" applyBorder="1"/>
    <xf numFmtId="0" fontId="1" fillId="0" borderId="1" xfId="1" applyFill="1" applyBorder="1"/>
    <xf numFmtId="3" fontId="16" fillId="0" borderId="1" xfId="1" applyNumberFormat="1" applyFont="1" applyFill="1" applyBorder="1" applyAlignment="1">
      <alignment horizontal="center"/>
    </xf>
    <xf numFmtId="49" fontId="17" fillId="0" borderId="1" xfId="1" applyNumberFormat="1" applyFont="1" applyFill="1" applyBorder="1" applyAlignment="1">
      <alignment wrapText="1" shrinkToFit="1"/>
    </xf>
    <xf numFmtId="0" fontId="7" fillId="0" borderId="1" xfId="1" applyFont="1" applyFill="1" applyBorder="1"/>
    <xf numFmtId="3" fontId="16" fillId="0" borderId="1" xfId="1" applyNumberFormat="1" applyFont="1" applyFill="1" applyBorder="1"/>
    <xf numFmtId="0" fontId="16" fillId="0" borderId="1" xfId="1" applyFont="1" applyFill="1" applyBorder="1"/>
    <xf numFmtId="3" fontId="1" fillId="0" borderId="1" xfId="1" applyNumberFormat="1" applyFill="1" applyBorder="1" applyAlignment="1">
      <alignment horizontal="right"/>
    </xf>
    <xf numFmtId="0" fontId="8" fillId="0" borderId="1" xfId="1" applyFont="1" applyFill="1" applyBorder="1" applyAlignment="1">
      <alignment shrinkToFit="1"/>
    </xf>
    <xf numFmtId="49" fontId="8" fillId="0" borderId="1" xfId="1" applyNumberFormat="1" applyFont="1" applyFill="1" applyBorder="1" applyAlignment="1">
      <alignment vertical="center" shrinkToFit="1"/>
    </xf>
    <xf numFmtId="0" fontId="1" fillId="0" borderId="0" xfId="1" applyFill="1" applyBorder="1"/>
    <xf numFmtId="0" fontId="7" fillId="0" borderId="0" xfId="1" applyFont="1" applyFill="1" applyAlignment="1">
      <alignment horizontal="center"/>
    </xf>
    <xf numFmtId="0" fontId="7" fillId="0" borderId="0" xfId="1" applyFont="1" applyFill="1"/>
    <xf numFmtId="3" fontId="1" fillId="0" borderId="0" xfId="1" applyNumberFormat="1" applyFill="1" applyAlignment="1">
      <alignment horizontal="right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17" fillId="0" borderId="0" xfId="0" applyFont="1" applyFill="1" applyAlignment="1"/>
    <xf numFmtId="0" fontId="18" fillId="0" borderId="0" xfId="0" applyFont="1" applyFill="1" applyAlignment="1">
      <alignment horizontal="center"/>
    </xf>
    <xf numFmtId="0" fontId="0" fillId="0" borderId="0" xfId="0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19" fillId="0" borderId="0" xfId="0" applyFont="1" applyFill="1" applyBorder="1"/>
    <xf numFmtId="0" fontId="1" fillId="0" borderId="0" xfId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right"/>
    </xf>
    <xf numFmtId="0" fontId="4" fillId="0" borderId="0" xfId="0" applyFont="1" applyFill="1" applyAlignment="1">
      <alignment horizontal="center" wrapText="1"/>
    </xf>
    <xf numFmtId="0" fontId="1" fillId="2" borderId="0" xfId="1" applyFill="1"/>
    <xf numFmtId="0" fontId="1" fillId="2" borderId="0" xfId="1" applyFill="1" applyAlignment="1">
      <alignment horizontal="center"/>
    </xf>
    <xf numFmtId="0" fontId="0" fillId="2" borderId="0" xfId="0" applyFill="1"/>
    <xf numFmtId="0" fontId="2" fillId="2" borderId="0" xfId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3" fontId="7" fillId="0" borderId="4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1" fillId="2" borderId="0" xfId="1" applyFont="1" applyFill="1" applyAlignment="1">
      <alignment horizontal="left"/>
    </xf>
    <xf numFmtId="3" fontId="7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wrapText="1"/>
    </xf>
  </cellXfs>
  <cellStyles count="2">
    <cellStyle name="Normalno" xfId="0" builtinId="0"/>
    <cellStyle name="Obično_FinancijskiPlan2009-2011(1)reb-svibanj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2"/>
  <sheetViews>
    <sheetView tabSelected="1" topLeftCell="A133" zoomScale="150" zoomScaleNormal="150" workbookViewId="0">
      <selection activeCell="I120" sqref="I120"/>
    </sheetView>
  </sheetViews>
  <sheetFormatPr defaultColWidth="7.109375" defaultRowHeight="15"/>
  <cols>
    <col min="1" max="1" width="3.5546875" style="2" customWidth="1"/>
    <col min="2" max="2" width="3.21875" style="2" customWidth="1"/>
    <col min="3" max="3" width="2.5546875" style="1" customWidth="1"/>
    <col min="4" max="4" width="6.109375" style="1" customWidth="1"/>
    <col min="5" max="5" width="7.21875" style="1" customWidth="1"/>
    <col min="6" max="6" width="18.88671875" style="1" customWidth="1"/>
    <col min="7" max="7" width="7.21875" style="1" customWidth="1"/>
    <col min="8" max="8" width="8.5546875" style="2" customWidth="1"/>
    <col min="9" max="9" width="8.33203125" style="1" customWidth="1"/>
    <col min="10" max="10" width="18.109375" style="1" customWidth="1"/>
    <col min="11" max="11" width="9.109375" style="3" customWidth="1"/>
    <col min="12" max="12" width="6.109375" style="3" customWidth="1"/>
    <col min="13" max="13" width="7.109375" style="4" customWidth="1"/>
    <col min="14" max="15" width="7.109375" style="1" customWidth="1"/>
    <col min="16" max="16" width="7.88671875" style="1" bestFit="1" customWidth="1"/>
    <col min="17" max="17" width="7.44140625" style="1" bestFit="1" customWidth="1"/>
    <col min="18" max="18" width="8.6640625" style="1" customWidth="1"/>
    <col min="19" max="19" width="7.109375" style="1" customWidth="1"/>
    <col min="20" max="20" width="10" style="1" bestFit="1" customWidth="1"/>
    <col min="21" max="37" width="7.109375" style="1"/>
    <col min="38" max="38" width="7.44140625" style="1" bestFit="1" customWidth="1"/>
    <col min="39" max="40" width="7.109375" style="1"/>
    <col min="41" max="41" width="7.44140625" style="1" bestFit="1" customWidth="1"/>
    <col min="42" max="16384" width="7.109375" style="1"/>
  </cols>
  <sheetData>
    <row r="1" spans="1:38">
      <c r="A1" s="16" t="s">
        <v>278</v>
      </c>
      <c r="B1" s="16"/>
      <c r="C1" s="16"/>
      <c r="D1" s="16"/>
      <c r="E1" s="16"/>
      <c r="F1" s="16"/>
    </row>
    <row r="2" spans="1:38">
      <c r="A2" s="101" t="s">
        <v>279</v>
      </c>
      <c r="B2" s="101"/>
      <c r="C2" s="101"/>
      <c r="D2" s="101"/>
      <c r="E2" s="101"/>
      <c r="F2" s="101"/>
    </row>
    <row r="3" spans="1:38">
      <c r="A3" s="102" t="s">
        <v>280</v>
      </c>
      <c r="B3" s="102"/>
      <c r="C3" s="102"/>
      <c r="D3" s="102"/>
      <c r="E3" s="17"/>
    </row>
    <row r="4" spans="1:38">
      <c r="A4" s="102" t="s">
        <v>281</v>
      </c>
      <c r="B4" s="102"/>
      <c r="C4" s="102"/>
      <c r="D4" s="15"/>
      <c r="E4" s="15"/>
    </row>
    <row r="5" spans="1:38">
      <c r="A5" s="15"/>
      <c r="B5" s="15"/>
      <c r="C5" s="15"/>
      <c r="D5" s="15"/>
      <c r="E5" s="15"/>
    </row>
    <row r="6" spans="1:38" s="89" customFormat="1">
      <c r="A6" s="103" t="s">
        <v>352</v>
      </c>
      <c r="B6" s="103"/>
      <c r="C6" s="103"/>
      <c r="D6" s="103"/>
      <c r="E6" s="103"/>
      <c r="F6" s="103"/>
      <c r="H6" s="90"/>
      <c r="K6" s="91"/>
      <c r="L6" s="91"/>
      <c r="M6" s="92"/>
    </row>
    <row r="7" spans="1:38">
      <c r="A7" s="103" t="s">
        <v>353</v>
      </c>
      <c r="B7" s="103"/>
      <c r="C7" s="103"/>
      <c r="D7" s="103"/>
      <c r="E7" s="103"/>
      <c r="F7" s="103"/>
    </row>
    <row r="8" spans="1:38" ht="44.25" customHeight="1">
      <c r="A8" s="105" t="s">
        <v>346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  <row r="9" spans="1:38" ht="24" customHeight="1">
      <c r="A9" s="106" t="s">
        <v>347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38" ht="16.5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  <row r="11" spans="1:38" ht="73.5">
      <c r="A11" s="18" t="s">
        <v>0</v>
      </c>
      <c r="B11" s="108" t="s">
        <v>1</v>
      </c>
      <c r="C11" s="108"/>
      <c r="D11" s="108"/>
      <c r="E11" s="19" t="s">
        <v>284</v>
      </c>
      <c r="F11" s="19" t="s">
        <v>2</v>
      </c>
      <c r="G11" s="19" t="s">
        <v>348</v>
      </c>
      <c r="H11" s="20" t="s">
        <v>283</v>
      </c>
      <c r="I11" s="20" t="s">
        <v>3</v>
      </c>
      <c r="J11" s="20" t="s">
        <v>4</v>
      </c>
      <c r="K11" s="20" t="s">
        <v>5</v>
      </c>
      <c r="L11" s="20" t="s">
        <v>6</v>
      </c>
      <c r="M11" s="20" t="s">
        <v>7</v>
      </c>
      <c r="P11" s="2"/>
      <c r="Q11" s="2"/>
      <c r="R11" s="2"/>
      <c r="S11" s="2"/>
      <c r="T11" s="2"/>
      <c r="U11" s="17"/>
      <c r="AL11" s="21"/>
    </row>
    <row r="12" spans="1:38" ht="12.75">
      <c r="A12" s="22"/>
      <c r="B12" s="23"/>
      <c r="C12" s="24"/>
      <c r="D12" s="25"/>
      <c r="E12" s="25"/>
      <c r="F12" s="26" t="s">
        <v>8</v>
      </c>
      <c r="G12" s="27">
        <f>G13+G114+G121+G124+G134</f>
        <v>616770</v>
      </c>
      <c r="H12" s="28">
        <f t="shared" ref="H12:H20" si="0">I12/1.25</f>
        <v>493416</v>
      </c>
      <c r="I12" s="27">
        <f>G12</f>
        <v>616770</v>
      </c>
      <c r="J12" s="29"/>
      <c r="K12" s="29"/>
      <c r="L12" s="30" t="s">
        <v>354</v>
      </c>
      <c r="M12" s="31"/>
      <c r="P12" s="2"/>
      <c r="Q12" s="2"/>
      <c r="R12" s="2"/>
      <c r="S12" s="2"/>
      <c r="T12" s="2"/>
      <c r="U12" s="17"/>
      <c r="AL12" s="21"/>
    </row>
    <row r="13" spans="1:38" ht="12.75">
      <c r="A13" s="22"/>
      <c r="B13" s="23">
        <v>32</v>
      </c>
      <c r="C13" s="24"/>
      <c r="D13" s="24"/>
      <c r="E13" s="24"/>
      <c r="F13" s="26" t="s">
        <v>9</v>
      </c>
      <c r="G13" s="27">
        <v>597270</v>
      </c>
      <c r="H13" s="27">
        <v>205440</v>
      </c>
      <c r="I13" s="27">
        <v>256800</v>
      </c>
      <c r="J13" s="27"/>
      <c r="K13" s="27"/>
      <c r="L13" s="30" t="s">
        <v>354</v>
      </c>
      <c r="M13" s="32"/>
      <c r="N13" s="33"/>
      <c r="P13" s="2"/>
      <c r="Q13" s="2"/>
      <c r="R13" s="2"/>
      <c r="S13" s="2"/>
      <c r="T13" s="2"/>
      <c r="U13" s="17"/>
      <c r="AL13" s="21"/>
    </row>
    <row r="14" spans="1:38" ht="12.75">
      <c r="A14" s="22"/>
      <c r="B14" s="23"/>
      <c r="C14" s="24">
        <v>321</v>
      </c>
      <c r="D14" s="24"/>
      <c r="E14" s="24"/>
      <c r="F14" s="26" t="s">
        <v>10</v>
      </c>
      <c r="G14" s="27">
        <v>11320</v>
      </c>
      <c r="H14" s="27">
        <f>I14/1.25</f>
        <v>9056</v>
      </c>
      <c r="I14" s="27">
        <f>G14</f>
        <v>11320</v>
      </c>
      <c r="J14" s="27"/>
      <c r="K14" s="27"/>
      <c r="L14" s="30" t="s">
        <v>354</v>
      </c>
      <c r="M14" s="32"/>
      <c r="N14" s="33"/>
      <c r="P14" s="2"/>
      <c r="Q14" s="2"/>
      <c r="R14" s="2"/>
      <c r="S14" s="2"/>
      <c r="T14" s="2"/>
      <c r="U14" s="17"/>
      <c r="AL14" s="21"/>
    </row>
    <row r="15" spans="1:38" ht="12.75">
      <c r="A15" s="34" t="s">
        <v>11</v>
      </c>
      <c r="B15" s="35"/>
      <c r="C15" s="14"/>
      <c r="D15" s="36">
        <v>3211</v>
      </c>
      <c r="E15" s="24"/>
      <c r="F15" s="26" t="s">
        <v>342</v>
      </c>
      <c r="G15" s="27">
        <v>11320</v>
      </c>
      <c r="H15" s="27">
        <f>I15/1.25</f>
        <v>9056</v>
      </c>
      <c r="I15" s="27">
        <f t="shared" ref="I15:I54" si="1">G15</f>
        <v>11320</v>
      </c>
      <c r="J15" s="27"/>
      <c r="K15" s="27"/>
      <c r="L15" s="30" t="s">
        <v>354</v>
      </c>
      <c r="M15" s="32"/>
      <c r="N15" s="33"/>
      <c r="P15" s="2"/>
      <c r="Q15" s="2"/>
      <c r="R15" s="2"/>
      <c r="S15" s="2"/>
      <c r="T15" s="2"/>
      <c r="U15" s="17"/>
      <c r="AL15" s="21"/>
    </row>
    <row r="16" spans="1:38" ht="12.75">
      <c r="A16" s="22" t="s">
        <v>13</v>
      </c>
      <c r="B16" s="35"/>
      <c r="C16" s="14"/>
      <c r="D16" s="37">
        <v>3212</v>
      </c>
      <c r="E16" s="14"/>
      <c r="F16" s="38" t="s">
        <v>343</v>
      </c>
      <c r="G16" s="5">
        <v>1000</v>
      </c>
      <c r="H16" s="5">
        <f>G16/1.25</f>
        <v>800</v>
      </c>
      <c r="I16" s="5">
        <f>G16</f>
        <v>1000</v>
      </c>
      <c r="J16" s="7"/>
      <c r="K16" s="7"/>
      <c r="L16" s="30" t="s">
        <v>354</v>
      </c>
      <c r="M16" s="7"/>
      <c r="N16" s="33"/>
      <c r="P16" s="2"/>
      <c r="Q16" s="2"/>
      <c r="R16" s="2"/>
      <c r="S16" s="2"/>
      <c r="T16" s="2"/>
      <c r="U16" s="17"/>
      <c r="AL16" s="21"/>
    </row>
    <row r="17" spans="1:38">
      <c r="A17" s="22" t="s">
        <v>14</v>
      </c>
      <c r="B17" s="35"/>
      <c r="C17" s="14"/>
      <c r="D17" s="37">
        <v>3213</v>
      </c>
      <c r="E17" s="14"/>
      <c r="F17" s="38" t="s">
        <v>12</v>
      </c>
      <c r="G17" s="5">
        <v>10320</v>
      </c>
      <c r="H17" s="5">
        <f>G17/1.25</f>
        <v>8256</v>
      </c>
      <c r="I17" s="5">
        <f>G17</f>
        <v>10320</v>
      </c>
      <c r="J17" s="7"/>
      <c r="K17" s="9"/>
      <c r="L17" s="30" t="s">
        <v>354</v>
      </c>
      <c r="M17" s="10"/>
      <c r="N17" s="33"/>
      <c r="P17" s="2"/>
      <c r="Q17" s="2"/>
      <c r="R17" s="2"/>
      <c r="S17" s="2"/>
      <c r="T17" s="2"/>
      <c r="U17" s="17"/>
      <c r="AL17" s="21"/>
    </row>
    <row r="18" spans="1:38">
      <c r="A18" s="22"/>
      <c r="B18" s="35"/>
      <c r="C18" s="14"/>
      <c r="D18" s="37">
        <v>3214</v>
      </c>
      <c r="E18" s="24"/>
      <c r="F18" s="39" t="s">
        <v>277</v>
      </c>
      <c r="G18" s="40">
        <v>0</v>
      </c>
      <c r="H18" s="5">
        <f>G18/1.25</f>
        <v>0</v>
      </c>
      <c r="I18" s="5">
        <f>G18</f>
        <v>0</v>
      </c>
      <c r="J18" s="7"/>
      <c r="K18" s="9"/>
      <c r="L18" s="30" t="s">
        <v>354</v>
      </c>
      <c r="M18" s="10"/>
      <c r="N18" s="33"/>
      <c r="P18" s="2"/>
      <c r="Q18" s="2"/>
      <c r="R18" s="2"/>
      <c r="S18" s="2"/>
      <c r="T18" s="2"/>
      <c r="U18" s="17"/>
      <c r="AL18" s="21"/>
    </row>
    <row r="19" spans="1:38" ht="12.75">
      <c r="A19" s="22"/>
      <c r="B19" s="23"/>
      <c r="C19" s="24">
        <v>322</v>
      </c>
      <c r="D19" s="24"/>
      <c r="E19" s="24"/>
      <c r="F19" s="26" t="s">
        <v>15</v>
      </c>
      <c r="G19" s="27">
        <v>411540</v>
      </c>
      <c r="H19" s="27">
        <f t="shared" si="0"/>
        <v>329232</v>
      </c>
      <c r="I19" s="27">
        <f t="shared" si="1"/>
        <v>411540</v>
      </c>
      <c r="J19" s="27"/>
      <c r="K19" s="27"/>
      <c r="L19" s="30" t="s">
        <v>354</v>
      </c>
      <c r="M19" s="32"/>
      <c r="N19" s="33"/>
      <c r="P19" s="2"/>
      <c r="Q19" s="2"/>
      <c r="R19" s="2"/>
      <c r="S19" s="2"/>
      <c r="T19" s="2"/>
      <c r="U19" s="17"/>
      <c r="AL19" s="21"/>
    </row>
    <row r="20" spans="1:38" ht="12.75">
      <c r="A20" s="34" t="s">
        <v>16</v>
      </c>
      <c r="B20" s="35"/>
      <c r="C20" s="14"/>
      <c r="D20" s="36">
        <v>3221</v>
      </c>
      <c r="E20" s="24"/>
      <c r="F20" s="26" t="s">
        <v>17</v>
      </c>
      <c r="G20" s="27">
        <v>14240</v>
      </c>
      <c r="H20" s="27">
        <f t="shared" si="0"/>
        <v>11392</v>
      </c>
      <c r="I20" s="27">
        <f t="shared" si="1"/>
        <v>14240</v>
      </c>
      <c r="J20" s="27"/>
      <c r="K20" s="27"/>
      <c r="L20" s="30" t="s">
        <v>354</v>
      </c>
      <c r="M20" s="32"/>
      <c r="N20" s="33"/>
      <c r="P20" s="2"/>
      <c r="Q20" s="2"/>
      <c r="R20" s="2"/>
      <c r="S20" s="2"/>
      <c r="T20" s="2"/>
      <c r="U20" s="17"/>
      <c r="AL20" s="21"/>
    </row>
    <row r="21" spans="1:38" ht="12" customHeight="1">
      <c r="A21" s="22" t="s">
        <v>18</v>
      </c>
      <c r="B21" s="35"/>
      <c r="C21" s="14"/>
      <c r="D21" s="11">
        <v>32211</v>
      </c>
      <c r="E21" s="14"/>
      <c r="F21" s="38" t="s">
        <v>19</v>
      </c>
      <c r="G21" s="5">
        <v>4240</v>
      </c>
      <c r="H21" s="5">
        <f>G21/1.25</f>
        <v>3392</v>
      </c>
      <c r="I21" s="5">
        <f>G21</f>
        <v>4240</v>
      </c>
      <c r="J21" s="7"/>
      <c r="K21" s="7"/>
      <c r="L21" s="30" t="s">
        <v>354</v>
      </c>
      <c r="M21" s="7"/>
      <c r="N21" s="33"/>
      <c r="P21" s="2"/>
      <c r="Q21" s="2"/>
      <c r="R21" s="2"/>
      <c r="S21" s="2"/>
      <c r="T21" s="2"/>
      <c r="U21" s="17"/>
      <c r="AL21" s="21"/>
    </row>
    <row r="22" spans="1:38" ht="12.75">
      <c r="A22" s="22"/>
      <c r="B22" s="35"/>
      <c r="C22" s="14"/>
      <c r="D22" s="11"/>
      <c r="E22" s="14" t="s">
        <v>286</v>
      </c>
      <c r="F22" s="41" t="s">
        <v>20</v>
      </c>
      <c r="G22" s="6">
        <v>1300</v>
      </c>
      <c r="H22" s="5">
        <f t="shared" ref="H22:H30" si="2">G22/1.25</f>
        <v>1040</v>
      </c>
      <c r="I22" s="5">
        <f t="shared" ref="I22:I30" si="3">G22</f>
        <v>1300</v>
      </c>
      <c r="J22" s="7" t="s">
        <v>335</v>
      </c>
      <c r="K22" s="7"/>
      <c r="L22" s="30" t="s">
        <v>354</v>
      </c>
      <c r="M22" s="7"/>
      <c r="N22" s="33"/>
      <c r="P22" s="2"/>
      <c r="Q22" s="2"/>
      <c r="R22" s="2"/>
      <c r="S22" s="2"/>
      <c r="T22" s="2"/>
      <c r="U22" s="17"/>
      <c r="AL22" s="21"/>
    </row>
    <row r="23" spans="1:38" ht="12.75">
      <c r="A23" s="22"/>
      <c r="B23" s="35"/>
      <c r="C23" s="14"/>
      <c r="D23" s="11"/>
      <c r="E23" s="14" t="s">
        <v>287</v>
      </c>
      <c r="F23" s="41" t="s">
        <v>21</v>
      </c>
      <c r="G23" s="6">
        <v>1700</v>
      </c>
      <c r="H23" s="5">
        <f t="shared" si="2"/>
        <v>1360</v>
      </c>
      <c r="I23" s="5">
        <f t="shared" si="3"/>
        <v>1700</v>
      </c>
      <c r="J23" s="7" t="s">
        <v>335</v>
      </c>
      <c r="K23" s="7"/>
      <c r="L23" s="30" t="s">
        <v>354</v>
      </c>
      <c r="M23" s="7"/>
      <c r="P23" s="2"/>
      <c r="Q23" s="2"/>
      <c r="R23" s="2"/>
      <c r="S23" s="2"/>
      <c r="T23" s="2"/>
      <c r="U23" s="17"/>
      <c r="AL23" s="21"/>
    </row>
    <row r="24" spans="1:38" ht="12.75">
      <c r="A24" s="22"/>
      <c r="B24" s="35"/>
      <c r="C24" s="14"/>
      <c r="D24" s="11"/>
      <c r="E24" s="14" t="s">
        <v>285</v>
      </c>
      <c r="F24" s="41" t="s">
        <v>22</v>
      </c>
      <c r="G24" s="6">
        <v>800</v>
      </c>
      <c r="H24" s="5">
        <f t="shared" si="2"/>
        <v>640</v>
      </c>
      <c r="I24" s="6">
        <f t="shared" si="3"/>
        <v>800</v>
      </c>
      <c r="J24" s="7" t="s">
        <v>335</v>
      </c>
      <c r="K24" s="7"/>
      <c r="L24" s="30" t="s">
        <v>354</v>
      </c>
      <c r="M24" s="7"/>
      <c r="P24" s="2"/>
      <c r="Q24" s="2"/>
      <c r="R24" s="2"/>
      <c r="S24" s="2"/>
      <c r="T24" s="2"/>
      <c r="U24" s="17"/>
      <c r="AL24" s="21"/>
    </row>
    <row r="25" spans="1:38" ht="12.75">
      <c r="A25" s="22" t="s">
        <v>23</v>
      </c>
      <c r="B25" s="35"/>
      <c r="C25" s="14"/>
      <c r="D25" s="11">
        <v>32212</v>
      </c>
      <c r="E25" s="42" t="s">
        <v>289</v>
      </c>
      <c r="F25" s="38" t="s">
        <v>24</v>
      </c>
      <c r="G25" s="5">
        <v>200</v>
      </c>
      <c r="H25" s="5">
        <f t="shared" si="2"/>
        <v>160</v>
      </c>
      <c r="I25" s="5">
        <f t="shared" si="3"/>
        <v>200</v>
      </c>
      <c r="J25" s="7" t="s">
        <v>335</v>
      </c>
      <c r="K25" s="7"/>
      <c r="L25" s="30" t="s">
        <v>354</v>
      </c>
      <c r="M25" s="7"/>
      <c r="P25" s="2"/>
      <c r="Q25" s="2"/>
      <c r="R25" s="2"/>
      <c r="S25" s="2"/>
      <c r="T25" s="2"/>
      <c r="U25" s="17"/>
      <c r="AL25" s="21"/>
    </row>
    <row r="26" spans="1:38" ht="12.75">
      <c r="A26" s="22" t="s">
        <v>25</v>
      </c>
      <c r="B26" s="35"/>
      <c r="C26" s="14"/>
      <c r="D26" s="11">
        <v>32213</v>
      </c>
      <c r="E26" s="14"/>
      <c r="F26" s="38" t="s">
        <v>26</v>
      </c>
      <c r="G26" s="5"/>
      <c r="H26" s="5">
        <f t="shared" si="2"/>
        <v>0</v>
      </c>
      <c r="I26" s="5">
        <f t="shared" si="3"/>
        <v>0</v>
      </c>
      <c r="J26" s="7"/>
      <c r="K26" s="7"/>
      <c r="L26" s="30" t="s">
        <v>354</v>
      </c>
      <c r="M26" s="7"/>
      <c r="P26" s="2"/>
      <c r="Q26" s="2"/>
      <c r="R26" s="2"/>
      <c r="S26" s="2"/>
      <c r="T26" s="2"/>
      <c r="U26" s="17"/>
      <c r="AL26" s="21"/>
    </row>
    <row r="27" spans="1:38" ht="12.75">
      <c r="A27" s="22" t="s">
        <v>27</v>
      </c>
      <c r="B27" s="35"/>
      <c r="C27" s="14"/>
      <c r="D27" s="11">
        <v>32214</v>
      </c>
      <c r="E27" s="14" t="s">
        <v>290</v>
      </c>
      <c r="F27" s="38" t="s">
        <v>28</v>
      </c>
      <c r="G27" s="5">
        <v>2100</v>
      </c>
      <c r="H27" s="5">
        <f t="shared" si="2"/>
        <v>1680</v>
      </c>
      <c r="I27" s="5">
        <f t="shared" si="3"/>
        <v>2100</v>
      </c>
      <c r="J27" s="7" t="s">
        <v>335</v>
      </c>
      <c r="K27" s="7"/>
      <c r="L27" s="30" t="s">
        <v>354</v>
      </c>
      <c r="M27" s="7"/>
      <c r="P27" s="2"/>
      <c r="Q27" s="2"/>
      <c r="R27" s="2"/>
      <c r="S27" s="2"/>
      <c r="T27" s="2"/>
      <c r="U27" s="17"/>
      <c r="AL27" s="21"/>
    </row>
    <row r="28" spans="1:38" ht="12.75">
      <c r="A28" s="22" t="s">
        <v>29</v>
      </c>
      <c r="B28" s="35"/>
      <c r="C28" s="14"/>
      <c r="D28" s="11">
        <v>32216</v>
      </c>
      <c r="E28" s="14" t="s">
        <v>291</v>
      </c>
      <c r="F28" s="38" t="s">
        <v>30</v>
      </c>
      <c r="G28" s="5">
        <v>2000</v>
      </c>
      <c r="H28" s="5">
        <f t="shared" si="2"/>
        <v>1600</v>
      </c>
      <c r="I28" s="5">
        <f t="shared" si="3"/>
        <v>2000</v>
      </c>
      <c r="J28" s="7" t="s">
        <v>335</v>
      </c>
      <c r="K28" s="7"/>
      <c r="L28" s="30" t="s">
        <v>354</v>
      </c>
      <c r="M28" s="7"/>
      <c r="P28" s="2"/>
      <c r="Q28" s="2"/>
      <c r="R28" s="2"/>
      <c r="S28" s="2"/>
      <c r="T28" s="2"/>
      <c r="U28" s="17"/>
      <c r="AL28" s="21"/>
    </row>
    <row r="29" spans="1:38" ht="12.75">
      <c r="A29" s="22"/>
      <c r="B29" s="35"/>
      <c r="C29" s="14"/>
      <c r="D29" s="11">
        <v>32218</v>
      </c>
      <c r="E29" s="14" t="s">
        <v>292</v>
      </c>
      <c r="F29" s="38" t="s">
        <v>32</v>
      </c>
      <c r="G29" s="5">
        <v>1000</v>
      </c>
      <c r="H29" s="5">
        <f t="shared" si="2"/>
        <v>800</v>
      </c>
      <c r="I29" s="5">
        <f t="shared" si="3"/>
        <v>1000</v>
      </c>
      <c r="J29" s="7"/>
      <c r="K29" s="7"/>
      <c r="L29" s="30" t="s">
        <v>354</v>
      </c>
      <c r="M29" s="7"/>
      <c r="P29" s="2"/>
      <c r="Q29" s="2"/>
      <c r="R29" s="2"/>
      <c r="S29" s="2"/>
      <c r="T29" s="2"/>
      <c r="U29" s="17"/>
      <c r="AL29" s="21"/>
    </row>
    <row r="30" spans="1:38" ht="12.75">
      <c r="A30" s="22" t="s">
        <v>31</v>
      </c>
      <c r="B30" s="35"/>
      <c r="C30" s="14"/>
      <c r="D30" s="11">
        <v>32219</v>
      </c>
      <c r="E30" s="14"/>
      <c r="F30" s="38" t="s">
        <v>344</v>
      </c>
      <c r="G30" s="5">
        <v>900</v>
      </c>
      <c r="H30" s="5">
        <f t="shared" si="2"/>
        <v>720</v>
      </c>
      <c r="I30" s="5">
        <f t="shared" si="3"/>
        <v>900</v>
      </c>
      <c r="J30" s="7" t="s">
        <v>335</v>
      </c>
      <c r="K30" s="7"/>
      <c r="L30" s="30" t="s">
        <v>354</v>
      </c>
      <c r="M30" s="7"/>
      <c r="P30" s="2"/>
      <c r="Q30" s="2"/>
      <c r="R30" s="2"/>
      <c r="S30" s="2"/>
      <c r="T30" s="2"/>
      <c r="U30" s="17"/>
      <c r="AL30" s="21"/>
    </row>
    <row r="31" spans="1:38" ht="12.75">
      <c r="A31" s="34" t="s">
        <v>33</v>
      </c>
      <c r="B31" s="35"/>
      <c r="C31" s="14"/>
      <c r="D31" s="36">
        <v>3222</v>
      </c>
      <c r="E31" s="24"/>
      <c r="F31" s="26" t="s">
        <v>34</v>
      </c>
      <c r="G31" s="27">
        <v>296100</v>
      </c>
      <c r="H31" s="27">
        <f>I31/1.25</f>
        <v>236880</v>
      </c>
      <c r="I31" s="27">
        <f t="shared" si="1"/>
        <v>296100</v>
      </c>
      <c r="J31" s="27"/>
      <c r="K31" s="27"/>
      <c r="L31" s="30" t="s">
        <v>354</v>
      </c>
      <c r="M31" s="32"/>
      <c r="P31" s="2"/>
      <c r="Q31" s="2"/>
      <c r="R31" s="2"/>
      <c r="S31" s="2"/>
      <c r="T31" s="2"/>
      <c r="U31" s="17"/>
      <c r="AL31" s="21"/>
    </row>
    <row r="32" spans="1:38" ht="12.75">
      <c r="A32" s="22" t="s">
        <v>35</v>
      </c>
      <c r="B32" s="35"/>
      <c r="C32" s="14"/>
      <c r="D32" s="11">
        <v>32221</v>
      </c>
      <c r="E32" s="14"/>
      <c r="F32" s="38" t="s">
        <v>36</v>
      </c>
      <c r="G32" s="5">
        <v>0</v>
      </c>
      <c r="H32" s="5">
        <f t="shared" ref="H32:H95" si="4">I32/1.25</f>
        <v>0</v>
      </c>
      <c r="I32" s="43">
        <f t="shared" si="1"/>
        <v>0</v>
      </c>
      <c r="J32" s="43"/>
      <c r="K32" s="7"/>
      <c r="L32" s="30" t="s">
        <v>354</v>
      </c>
      <c r="M32" s="7"/>
      <c r="P32" s="2"/>
      <c r="Q32" s="2"/>
      <c r="R32" s="2"/>
      <c r="S32" s="2"/>
      <c r="T32" s="2"/>
      <c r="U32" s="17"/>
      <c r="AL32" s="21"/>
    </row>
    <row r="33" spans="1:52" ht="12.75">
      <c r="A33" s="22" t="s">
        <v>37</v>
      </c>
      <c r="B33" s="35"/>
      <c r="C33" s="14"/>
      <c r="D33" s="11">
        <v>32222</v>
      </c>
      <c r="E33" s="14"/>
      <c r="F33" s="38" t="s">
        <v>38</v>
      </c>
      <c r="G33" s="5">
        <v>0</v>
      </c>
      <c r="H33" s="5">
        <f t="shared" si="4"/>
        <v>0</v>
      </c>
      <c r="I33" s="43">
        <f t="shared" si="1"/>
        <v>0</v>
      </c>
      <c r="J33" s="43"/>
      <c r="K33" s="7"/>
      <c r="L33" s="30" t="s">
        <v>354</v>
      </c>
      <c r="M33" s="7"/>
      <c r="P33" s="2"/>
      <c r="Q33" s="2"/>
      <c r="R33" s="2"/>
      <c r="S33" s="2"/>
      <c r="T33" s="2"/>
      <c r="U33" s="17"/>
      <c r="AL33" s="21"/>
    </row>
    <row r="34" spans="1:52" s="50" customFormat="1" ht="15.75" customHeight="1">
      <c r="A34" s="44" t="s">
        <v>39</v>
      </c>
      <c r="B34" s="45"/>
      <c r="C34" s="46"/>
      <c r="D34" s="47">
        <v>32224</v>
      </c>
      <c r="E34" s="46"/>
      <c r="F34" s="13" t="s">
        <v>40</v>
      </c>
      <c r="G34" s="8">
        <v>296100</v>
      </c>
      <c r="H34" s="8">
        <f>G34/1.25</f>
        <v>236880</v>
      </c>
      <c r="I34" s="8">
        <f>G34</f>
        <v>296100</v>
      </c>
      <c r="J34" s="48"/>
      <c r="K34" s="49"/>
      <c r="L34" s="30" t="s">
        <v>354</v>
      </c>
      <c r="M34" s="49"/>
      <c r="O34" s="1"/>
      <c r="P34" s="2"/>
      <c r="Q34" s="2"/>
      <c r="R34" s="2"/>
      <c r="S34" s="2"/>
      <c r="T34" s="2"/>
      <c r="U34" s="17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2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33.75" customHeight="1">
      <c r="A35" s="22"/>
      <c r="B35" s="35"/>
      <c r="C35" s="14"/>
      <c r="D35" s="11"/>
      <c r="E35" s="42" t="s">
        <v>293</v>
      </c>
      <c r="F35" s="51" t="s">
        <v>41</v>
      </c>
      <c r="G35" s="8">
        <v>70100</v>
      </c>
      <c r="H35" s="8">
        <f t="shared" ref="H35:H42" si="5">G35/1.25</f>
        <v>56080</v>
      </c>
      <c r="I35" s="8">
        <f t="shared" ref="I35:I42" si="6">G35</f>
        <v>70100</v>
      </c>
      <c r="J35" s="52" t="s">
        <v>334</v>
      </c>
      <c r="K35" s="53" t="s">
        <v>331</v>
      </c>
      <c r="L35" s="30" t="s">
        <v>354</v>
      </c>
      <c r="M35" s="7" t="s">
        <v>354</v>
      </c>
      <c r="P35" s="2"/>
      <c r="Q35" s="2"/>
      <c r="R35" s="2"/>
      <c r="S35" s="2"/>
      <c r="T35" s="2"/>
      <c r="U35" s="17"/>
      <c r="AL35" s="21"/>
    </row>
    <row r="36" spans="1:52" ht="12.75">
      <c r="A36" s="22"/>
      <c r="B36" s="35"/>
      <c r="C36" s="14"/>
      <c r="D36" s="11"/>
      <c r="E36" s="42" t="s">
        <v>294</v>
      </c>
      <c r="F36" s="41" t="s">
        <v>42</v>
      </c>
      <c r="G36" s="8">
        <v>60000</v>
      </c>
      <c r="H36" s="8">
        <f t="shared" si="5"/>
        <v>48000</v>
      </c>
      <c r="I36" s="8">
        <f t="shared" si="6"/>
        <v>60000</v>
      </c>
      <c r="J36" s="52" t="s">
        <v>332</v>
      </c>
      <c r="K36" s="53" t="s">
        <v>331</v>
      </c>
      <c r="L36" s="30" t="s">
        <v>354</v>
      </c>
      <c r="M36" s="7" t="s">
        <v>354</v>
      </c>
      <c r="P36" s="2"/>
      <c r="Q36" s="2"/>
      <c r="R36" s="2"/>
      <c r="S36" s="2"/>
      <c r="T36" s="2"/>
      <c r="U36" s="17"/>
      <c r="AL36" s="21"/>
    </row>
    <row r="37" spans="1:52" ht="12.75">
      <c r="A37" s="22"/>
      <c r="B37" s="35"/>
      <c r="C37" s="14"/>
      <c r="D37" s="11"/>
      <c r="E37" s="42" t="s">
        <v>295</v>
      </c>
      <c r="F37" s="41" t="s">
        <v>43</v>
      </c>
      <c r="G37" s="8">
        <v>53000</v>
      </c>
      <c r="H37" s="8">
        <f t="shared" si="5"/>
        <v>42400</v>
      </c>
      <c r="I37" s="8">
        <f t="shared" si="6"/>
        <v>53000</v>
      </c>
      <c r="J37" s="7" t="s">
        <v>335</v>
      </c>
      <c r="K37" s="7"/>
      <c r="L37" s="30" t="s">
        <v>354</v>
      </c>
      <c r="M37" s="7"/>
      <c r="P37" s="2"/>
      <c r="Q37" s="2"/>
      <c r="R37" s="2"/>
      <c r="S37" s="2"/>
      <c r="T37" s="2"/>
      <c r="U37" s="17"/>
      <c r="AL37" s="21"/>
    </row>
    <row r="38" spans="1:52" ht="12.75">
      <c r="A38" s="22"/>
      <c r="B38" s="35"/>
      <c r="C38" s="14"/>
      <c r="D38" s="11"/>
      <c r="E38" s="42" t="s">
        <v>297</v>
      </c>
      <c r="F38" s="41" t="s">
        <v>44</v>
      </c>
      <c r="G38" s="8">
        <v>70000</v>
      </c>
      <c r="H38" s="8">
        <f t="shared" si="5"/>
        <v>56000</v>
      </c>
      <c r="I38" s="8">
        <f t="shared" si="6"/>
        <v>70000</v>
      </c>
      <c r="J38" s="7" t="s">
        <v>335</v>
      </c>
      <c r="K38" s="7"/>
      <c r="L38" s="30" t="s">
        <v>354</v>
      </c>
      <c r="M38" s="7"/>
      <c r="P38" s="2"/>
      <c r="Q38" s="2"/>
      <c r="R38" s="2"/>
      <c r="S38" s="2"/>
      <c r="T38" s="2"/>
      <c r="U38" s="17"/>
      <c r="AL38" s="21"/>
    </row>
    <row r="39" spans="1:52" ht="12.75">
      <c r="A39" s="22"/>
      <c r="B39" s="35"/>
      <c r="C39" s="14"/>
      <c r="D39" s="11"/>
      <c r="E39" s="42" t="s">
        <v>296</v>
      </c>
      <c r="F39" s="41" t="s">
        <v>45</v>
      </c>
      <c r="G39" s="8">
        <v>20000</v>
      </c>
      <c r="H39" s="8">
        <f t="shared" si="5"/>
        <v>16000</v>
      </c>
      <c r="I39" s="8">
        <f t="shared" si="6"/>
        <v>20000</v>
      </c>
      <c r="J39" s="7" t="s">
        <v>335</v>
      </c>
      <c r="K39" s="7"/>
      <c r="L39" s="30" t="s">
        <v>354</v>
      </c>
      <c r="M39" s="7"/>
      <c r="P39" s="2"/>
      <c r="Q39" s="2"/>
      <c r="R39" s="2"/>
      <c r="S39" s="2"/>
      <c r="T39" s="2"/>
      <c r="U39" s="17"/>
      <c r="AL39" s="21"/>
    </row>
    <row r="40" spans="1:52" ht="12.75">
      <c r="A40" s="22"/>
      <c r="B40" s="35"/>
      <c r="C40" s="14"/>
      <c r="D40" s="11"/>
      <c r="E40" s="42" t="s">
        <v>299</v>
      </c>
      <c r="F40" s="41" t="s">
        <v>46</v>
      </c>
      <c r="G40" s="8">
        <v>15000</v>
      </c>
      <c r="H40" s="8">
        <f t="shared" si="5"/>
        <v>12000</v>
      </c>
      <c r="I40" s="8">
        <f t="shared" si="6"/>
        <v>15000</v>
      </c>
      <c r="J40" s="7" t="s">
        <v>335</v>
      </c>
      <c r="K40" s="7"/>
      <c r="L40" s="30" t="s">
        <v>354</v>
      </c>
      <c r="M40" s="7"/>
      <c r="O40" s="21"/>
      <c r="P40" s="2"/>
      <c r="Q40" s="2"/>
      <c r="R40" s="2"/>
      <c r="S40" s="2"/>
      <c r="T40" s="2"/>
      <c r="U40" s="17"/>
      <c r="AL40" s="21"/>
    </row>
    <row r="41" spans="1:52" ht="12.75">
      <c r="A41" s="22"/>
      <c r="B41" s="35"/>
      <c r="C41" s="14"/>
      <c r="D41" s="11"/>
      <c r="E41" s="42" t="s">
        <v>298</v>
      </c>
      <c r="F41" s="51" t="s">
        <v>47</v>
      </c>
      <c r="G41" s="8">
        <v>5000</v>
      </c>
      <c r="H41" s="8">
        <f t="shared" si="5"/>
        <v>4000</v>
      </c>
      <c r="I41" s="8">
        <f t="shared" si="6"/>
        <v>5000</v>
      </c>
      <c r="J41" s="7" t="s">
        <v>335</v>
      </c>
      <c r="K41" s="12"/>
      <c r="L41" s="30" t="s">
        <v>354</v>
      </c>
      <c r="M41" s="12"/>
      <c r="P41" s="2"/>
      <c r="Q41" s="2"/>
      <c r="R41" s="2"/>
      <c r="S41" s="2"/>
      <c r="T41" s="2"/>
      <c r="U41" s="17"/>
      <c r="AL41" s="21"/>
    </row>
    <row r="42" spans="1:52" ht="12.75">
      <c r="A42" s="22"/>
      <c r="B42" s="35"/>
      <c r="C42" s="14"/>
      <c r="D42" s="11"/>
      <c r="E42" s="42" t="s">
        <v>300</v>
      </c>
      <c r="F42" s="41" t="s">
        <v>48</v>
      </c>
      <c r="G42" s="8">
        <v>3000</v>
      </c>
      <c r="H42" s="8">
        <f t="shared" si="5"/>
        <v>2400</v>
      </c>
      <c r="I42" s="8">
        <f t="shared" si="6"/>
        <v>3000</v>
      </c>
      <c r="J42" s="7" t="s">
        <v>335</v>
      </c>
      <c r="K42" s="7"/>
      <c r="L42" s="30" t="s">
        <v>354</v>
      </c>
      <c r="M42" s="7"/>
      <c r="P42" s="2"/>
      <c r="Q42" s="2"/>
      <c r="R42" s="2"/>
      <c r="S42" s="2"/>
      <c r="T42" s="2"/>
      <c r="U42" s="17"/>
      <c r="AL42" s="21"/>
    </row>
    <row r="43" spans="1:52" ht="12.75">
      <c r="A43" s="54" t="s">
        <v>49</v>
      </c>
      <c r="B43" s="35"/>
      <c r="C43" s="14"/>
      <c r="D43" s="36">
        <v>3223</v>
      </c>
      <c r="E43" s="24"/>
      <c r="F43" s="26" t="s">
        <v>50</v>
      </c>
      <c r="G43" s="27">
        <v>87400</v>
      </c>
      <c r="H43" s="27">
        <f t="shared" si="4"/>
        <v>69920</v>
      </c>
      <c r="I43" s="27">
        <f t="shared" si="1"/>
        <v>87400</v>
      </c>
      <c r="J43" s="27"/>
      <c r="K43" s="27"/>
      <c r="L43" s="30" t="s">
        <v>354</v>
      </c>
      <c r="M43" s="32"/>
      <c r="N43" s="33"/>
      <c r="P43" s="2"/>
      <c r="Q43" s="2"/>
      <c r="R43" s="2"/>
      <c r="S43" s="2"/>
      <c r="T43" s="2"/>
      <c r="U43" s="17"/>
      <c r="AL43" s="21"/>
    </row>
    <row r="44" spans="1:52" ht="12.75">
      <c r="A44" s="22" t="s">
        <v>51</v>
      </c>
      <c r="B44" s="35"/>
      <c r="C44" s="14"/>
      <c r="D44" s="11">
        <v>32231</v>
      </c>
      <c r="E44" s="42" t="s">
        <v>301</v>
      </c>
      <c r="F44" s="38" t="s">
        <v>52</v>
      </c>
      <c r="G44" s="5">
        <v>20050</v>
      </c>
      <c r="H44" s="5">
        <f>G44/1.25</f>
        <v>16040</v>
      </c>
      <c r="I44" s="5">
        <f>G44</f>
        <v>20050</v>
      </c>
      <c r="J44" s="104" t="s">
        <v>332</v>
      </c>
      <c r="K44" s="109" t="s">
        <v>333</v>
      </c>
      <c r="L44" s="30" t="s">
        <v>354</v>
      </c>
      <c r="M44" s="7" t="s">
        <v>354</v>
      </c>
      <c r="P44" s="2"/>
      <c r="Q44" s="2"/>
      <c r="R44" s="2"/>
      <c r="S44" s="2"/>
      <c r="T44" s="2"/>
      <c r="U44" s="17"/>
      <c r="AL44" s="21"/>
    </row>
    <row r="45" spans="1:52" ht="12.75">
      <c r="A45" s="22" t="s">
        <v>54</v>
      </c>
      <c r="B45" s="35"/>
      <c r="C45" s="14"/>
      <c r="D45" s="11">
        <v>32232</v>
      </c>
      <c r="E45" s="42" t="s">
        <v>302</v>
      </c>
      <c r="F45" s="38" t="s">
        <v>55</v>
      </c>
      <c r="G45" s="5">
        <v>67200</v>
      </c>
      <c r="H45" s="5">
        <f t="shared" ref="H45:H46" si="7">G45/1.25</f>
        <v>53760</v>
      </c>
      <c r="I45" s="5">
        <f t="shared" ref="I45:I46" si="8">G45</f>
        <v>67200</v>
      </c>
      <c r="J45" s="104"/>
      <c r="K45" s="109"/>
      <c r="L45" s="30" t="s">
        <v>354</v>
      </c>
      <c r="M45" s="7" t="s">
        <v>354</v>
      </c>
      <c r="P45" s="2"/>
      <c r="Q45" s="2"/>
      <c r="R45" s="2"/>
      <c r="S45" s="2"/>
      <c r="T45" s="2"/>
      <c r="U45" s="17"/>
      <c r="AL45" s="21"/>
    </row>
    <row r="46" spans="1:52" ht="25.5" customHeight="1">
      <c r="A46" s="22" t="s">
        <v>56</v>
      </c>
      <c r="B46" s="35"/>
      <c r="C46" s="14"/>
      <c r="D46" s="11">
        <v>32234</v>
      </c>
      <c r="E46" s="55" t="s">
        <v>303</v>
      </c>
      <c r="F46" s="38" t="s">
        <v>57</v>
      </c>
      <c r="G46" s="5">
        <v>150</v>
      </c>
      <c r="H46" s="5">
        <f t="shared" si="7"/>
        <v>120</v>
      </c>
      <c r="I46" s="5">
        <f t="shared" si="8"/>
        <v>150</v>
      </c>
      <c r="J46" s="104"/>
      <c r="K46" s="109"/>
      <c r="L46" s="30" t="s">
        <v>354</v>
      </c>
      <c r="M46" s="7" t="s">
        <v>354</v>
      </c>
      <c r="P46" s="2"/>
      <c r="Q46" s="2"/>
      <c r="R46" s="2"/>
      <c r="S46" s="2"/>
      <c r="T46" s="2"/>
      <c r="U46" s="17"/>
      <c r="AL46" s="21"/>
    </row>
    <row r="47" spans="1:52" ht="12.75">
      <c r="A47" s="34" t="s">
        <v>58</v>
      </c>
      <c r="B47" s="35"/>
      <c r="C47" s="14"/>
      <c r="D47" s="36">
        <v>3224</v>
      </c>
      <c r="E47" s="24"/>
      <c r="F47" s="26" t="s">
        <v>59</v>
      </c>
      <c r="G47" s="27">
        <v>8200</v>
      </c>
      <c r="H47" s="27">
        <f t="shared" si="4"/>
        <v>6560</v>
      </c>
      <c r="I47" s="27">
        <f t="shared" si="1"/>
        <v>8200</v>
      </c>
      <c r="J47" s="27"/>
      <c r="K47" s="27"/>
      <c r="L47" s="30" t="s">
        <v>354</v>
      </c>
      <c r="M47" s="32"/>
      <c r="N47" s="33"/>
      <c r="P47" s="2"/>
      <c r="Q47" s="2"/>
      <c r="R47" s="2"/>
      <c r="S47" s="2"/>
      <c r="T47" s="2"/>
      <c r="U47" s="17"/>
      <c r="AL47" s="21"/>
    </row>
    <row r="48" spans="1:52" ht="12.75">
      <c r="A48" s="22" t="s">
        <v>60</v>
      </c>
      <c r="B48" s="35"/>
      <c r="C48" s="14"/>
      <c r="D48" s="11">
        <v>32241</v>
      </c>
      <c r="E48" s="42" t="s">
        <v>316</v>
      </c>
      <c r="F48" s="38" t="s">
        <v>61</v>
      </c>
      <c r="G48" s="5">
        <v>500</v>
      </c>
      <c r="H48" s="5">
        <f>G48/1.25</f>
        <v>400</v>
      </c>
      <c r="I48" s="5">
        <f>G48</f>
        <v>500</v>
      </c>
      <c r="J48" s="7" t="s">
        <v>335</v>
      </c>
      <c r="K48" s="7"/>
      <c r="L48" s="30" t="s">
        <v>354</v>
      </c>
      <c r="M48" s="7"/>
      <c r="P48" s="2"/>
      <c r="Q48" s="2"/>
      <c r="R48" s="2"/>
      <c r="S48" s="2"/>
      <c r="T48" s="2"/>
      <c r="U48" s="17"/>
      <c r="AL48" s="21"/>
    </row>
    <row r="49" spans="1:38" ht="12.75">
      <c r="A49" s="22" t="s">
        <v>62</v>
      </c>
      <c r="B49" s="35"/>
      <c r="C49" s="14"/>
      <c r="D49" s="11">
        <v>322412</v>
      </c>
      <c r="E49" s="42"/>
      <c r="F49" s="38" t="s">
        <v>338</v>
      </c>
      <c r="G49" s="5">
        <v>4000</v>
      </c>
      <c r="H49" s="5">
        <f>G49/1.25</f>
        <v>3200</v>
      </c>
      <c r="I49" s="5">
        <f>G49</f>
        <v>4000</v>
      </c>
      <c r="J49" s="7"/>
      <c r="K49" s="7"/>
      <c r="L49" s="30" t="s">
        <v>354</v>
      </c>
      <c r="M49" s="7"/>
      <c r="P49" s="2"/>
      <c r="Q49" s="2"/>
      <c r="R49" s="2"/>
      <c r="S49" s="2"/>
      <c r="T49" s="2"/>
      <c r="U49" s="17"/>
      <c r="AL49" s="21"/>
    </row>
    <row r="50" spans="1:38" ht="12.75">
      <c r="A50" s="22" t="s">
        <v>64</v>
      </c>
      <c r="B50" s="35"/>
      <c r="C50" s="14"/>
      <c r="D50" s="11">
        <v>32242</v>
      </c>
      <c r="E50" s="42" t="s">
        <v>317</v>
      </c>
      <c r="F50" s="38" t="s">
        <v>63</v>
      </c>
      <c r="G50" s="5">
        <v>1000</v>
      </c>
      <c r="H50" s="5">
        <f>G50/1.25</f>
        <v>800</v>
      </c>
      <c r="I50" s="5">
        <f>G50</f>
        <v>1000</v>
      </c>
      <c r="J50" s="7" t="s">
        <v>335</v>
      </c>
      <c r="K50" s="7"/>
      <c r="L50" s="30" t="s">
        <v>354</v>
      </c>
      <c r="M50" s="7"/>
      <c r="P50" s="2"/>
      <c r="Q50" s="2"/>
      <c r="R50" s="2"/>
      <c r="S50" s="2"/>
      <c r="T50" s="2"/>
      <c r="U50" s="17"/>
      <c r="AL50" s="21"/>
    </row>
    <row r="51" spans="1:38" ht="12.75">
      <c r="A51" s="22" t="s">
        <v>66</v>
      </c>
      <c r="B51" s="35"/>
      <c r="C51" s="14"/>
      <c r="D51" s="11">
        <v>32243</v>
      </c>
      <c r="E51" s="14"/>
      <c r="F51" s="38" t="s">
        <v>65</v>
      </c>
      <c r="G51" s="5">
        <v>0</v>
      </c>
      <c r="H51" s="5">
        <f t="shared" ref="H51:H53" si="9">G51/1.25</f>
        <v>0</v>
      </c>
      <c r="I51" s="5">
        <f t="shared" ref="I51:I53" si="10">G51</f>
        <v>0</v>
      </c>
      <c r="J51" s="7" t="s">
        <v>335</v>
      </c>
      <c r="K51" s="7"/>
      <c r="L51" s="30" t="s">
        <v>354</v>
      </c>
      <c r="M51" s="7"/>
      <c r="P51" s="2"/>
      <c r="Q51" s="2"/>
      <c r="R51" s="2"/>
      <c r="S51" s="2"/>
      <c r="T51" s="2"/>
      <c r="U51" s="17"/>
      <c r="AL51" s="21"/>
    </row>
    <row r="52" spans="1:38" ht="12.75">
      <c r="A52" s="22" t="s">
        <v>340</v>
      </c>
      <c r="B52" s="35"/>
      <c r="C52" s="14"/>
      <c r="D52" s="11">
        <v>32244</v>
      </c>
      <c r="E52" s="42" t="s">
        <v>318</v>
      </c>
      <c r="F52" s="38" t="s">
        <v>67</v>
      </c>
      <c r="G52" s="5">
        <v>0</v>
      </c>
      <c r="H52" s="5">
        <f t="shared" si="9"/>
        <v>0</v>
      </c>
      <c r="I52" s="5">
        <f t="shared" si="10"/>
        <v>0</v>
      </c>
      <c r="J52" s="7" t="s">
        <v>335</v>
      </c>
      <c r="K52" s="7"/>
      <c r="L52" s="30" t="s">
        <v>354</v>
      </c>
      <c r="M52" s="7"/>
      <c r="P52" s="2"/>
      <c r="Q52" s="2"/>
      <c r="R52" s="2"/>
      <c r="S52" s="2"/>
      <c r="T52" s="2"/>
      <c r="U52" s="17"/>
      <c r="AL52" s="21"/>
    </row>
    <row r="53" spans="1:38" ht="12.75">
      <c r="A53" s="22" t="s">
        <v>341</v>
      </c>
      <c r="B53" s="35"/>
      <c r="C53" s="14"/>
      <c r="D53" s="11">
        <v>32245</v>
      </c>
      <c r="E53" s="42" t="s">
        <v>318</v>
      </c>
      <c r="F53" s="38" t="s">
        <v>339</v>
      </c>
      <c r="G53" s="5">
        <v>2700</v>
      </c>
      <c r="H53" s="5">
        <f t="shared" si="9"/>
        <v>2160</v>
      </c>
      <c r="I53" s="5">
        <f t="shared" si="10"/>
        <v>2700</v>
      </c>
      <c r="J53" s="7"/>
      <c r="K53" s="7"/>
      <c r="L53" s="30" t="s">
        <v>354</v>
      </c>
      <c r="M53" s="7"/>
      <c r="P53" s="2"/>
      <c r="Q53" s="2"/>
      <c r="R53" s="2"/>
      <c r="S53" s="2"/>
      <c r="T53" s="2"/>
      <c r="U53" s="17"/>
      <c r="AL53" s="21"/>
    </row>
    <row r="54" spans="1:38" ht="12.75">
      <c r="A54" s="34" t="s">
        <v>68</v>
      </c>
      <c r="B54" s="35"/>
      <c r="C54" s="14"/>
      <c r="D54" s="36">
        <v>3225</v>
      </c>
      <c r="E54" s="24"/>
      <c r="F54" s="26" t="s">
        <v>69</v>
      </c>
      <c r="G54" s="27">
        <v>2400</v>
      </c>
      <c r="H54" s="27">
        <f t="shared" si="4"/>
        <v>1920</v>
      </c>
      <c r="I54" s="27">
        <f t="shared" si="1"/>
        <v>2400</v>
      </c>
      <c r="J54" s="27"/>
      <c r="K54" s="27"/>
      <c r="L54" s="30" t="s">
        <v>354</v>
      </c>
      <c r="M54" s="32"/>
      <c r="N54" s="33"/>
      <c r="P54" s="2"/>
      <c r="Q54" s="2"/>
      <c r="R54" s="2"/>
      <c r="S54" s="2"/>
      <c r="T54" s="2"/>
      <c r="U54" s="17"/>
      <c r="AL54" s="21"/>
    </row>
    <row r="55" spans="1:38" ht="12" customHeight="1">
      <c r="A55" s="22" t="s">
        <v>70</v>
      </c>
      <c r="B55" s="35"/>
      <c r="C55" s="14"/>
      <c r="D55" s="11">
        <v>32251</v>
      </c>
      <c r="E55" s="14"/>
      <c r="F55" s="38" t="s">
        <v>69</v>
      </c>
      <c r="G55" s="5">
        <v>2400</v>
      </c>
      <c r="H55" s="5">
        <f>G55/1.25</f>
        <v>1920</v>
      </c>
      <c r="I55" s="5">
        <f>G55</f>
        <v>2400</v>
      </c>
      <c r="J55" s="7" t="s">
        <v>335</v>
      </c>
      <c r="K55" s="7"/>
      <c r="L55" s="30" t="s">
        <v>354</v>
      </c>
      <c r="M55" s="7"/>
      <c r="P55" s="2"/>
      <c r="Q55" s="2"/>
      <c r="R55" s="2"/>
      <c r="S55" s="2"/>
      <c r="T55" s="2"/>
      <c r="U55" s="17"/>
      <c r="AL55" s="21"/>
    </row>
    <row r="56" spans="1:38" ht="12" customHeight="1">
      <c r="A56" s="22" t="s">
        <v>71</v>
      </c>
      <c r="B56" s="35"/>
      <c r="C56" s="14"/>
      <c r="D56" s="36">
        <v>3227</v>
      </c>
      <c r="E56" s="24"/>
      <c r="F56" s="26" t="s">
        <v>72</v>
      </c>
      <c r="G56" s="27">
        <v>3200</v>
      </c>
      <c r="H56" s="27">
        <f t="shared" si="4"/>
        <v>2560</v>
      </c>
      <c r="I56" s="27">
        <f>I57</f>
        <v>3200</v>
      </c>
      <c r="J56" s="27"/>
      <c r="K56" s="27"/>
      <c r="L56" s="30" t="s">
        <v>354</v>
      </c>
      <c r="M56" s="32"/>
      <c r="N56" s="33"/>
      <c r="P56" s="2"/>
      <c r="Q56" s="2"/>
      <c r="R56" s="2"/>
      <c r="S56" s="2"/>
      <c r="T56" s="2"/>
      <c r="U56" s="17"/>
      <c r="AL56" s="21"/>
    </row>
    <row r="57" spans="1:38" ht="12" customHeight="1">
      <c r="A57" s="22" t="s">
        <v>73</v>
      </c>
      <c r="B57" s="35"/>
      <c r="C57" s="14"/>
      <c r="D57" s="11">
        <v>32271</v>
      </c>
      <c r="E57" s="42" t="s">
        <v>319</v>
      </c>
      <c r="F57" s="38" t="s">
        <v>74</v>
      </c>
      <c r="G57" s="5">
        <v>3200</v>
      </c>
      <c r="H57" s="5">
        <f>G57/1.25</f>
        <v>2560</v>
      </c>
      <c r="I57" s="5">
        <f>G57</f>
        <v>3200</v>
      </c>
      <c r="J57" s="7" t="s">
        <v>335</v>
      </c>
      <c r="K57" s="7"/>
      <c r="L57" s="30" t="s">
        <v>354</v>
      </c>
      <c r="M57" s="7"/>
      <c r="P57" s="2"/>
      <c r="Q57" s="2"/>
      <c r="R57" s="2"/>
      <c r="S57" s="2"/>
      <c r="T57" s="2"/>
      <c r="U57" s="17"/>
      <c r="AL57" s="21"/>
    </row>
    <row r="58" spans="1:38" ht="12.75">
      <c r="A58" s="22"/>
      <c r="B58" s="35"/>
      <c r="C58" s="24">
        <v>323</v>
      </c>
      <c r="D58" s="24"/>
      <c r="E58" s="24"/>
      <c r="F58" s="26" t="s">
        <v>75</v>
      </c>
      <c r="G58" s="27">
        <v>90100</v>
      </c>
      <c r="H58" s="27">
        <f t="shared" si="4"/>
        <v>72080</v>
      </c>
      <c r="I58" s="27">
        <f t="shared" ref="I58:I116" si="11">G58</f>
        <v>90100</v>
      </c>
      <c r="J58" s="27"/>
      <c r="K58" s="27"/>
      <c r="L58" s="30" t="s">
        <v>354</v>
      </c>
      <c r="M58" s="32"/>
      <c r="N58" s="33"/>
      <c r="P58" s="2"/>
      <c r="Q58" s="2"/>
      <c r="R58" s="2"/>
      <c r="S58" s="2"/>
      <c r="T58" s="2"/>
      <c r="U58" s="17"/>
      <c r="AL58" s="21"/>
    </row>
    <row r="59" spans="1:38" ht="12.75">
      <c r="A59" s="34" t="s">
        <v>76</v>
      </c>
      <c r="B59" s="35"/>
      <c r="C59" s="14"/>
      <c r="D59" s="36">
        <v>3231</v>
      </c>
      <c r="E59" s="24"/>
      <c r="F59" s="26" t="s">
        <v>77</v>
      </c>
      <c r="G59" s="27">
        <v>8900</v>
      </c>
      <c r="H59" s="27">
        <f t="shared" si="4"/>
        <v>7120</v>
      </c>
      <c r="I59" s="27">
        <f t="shared" si="11"/>
        <v>8900</v>
      </c>
      <c r="J59" s="27"/>
      <c r="K59" s="27"/>
      <c r="L59" s="30" t="s">
        <v>354</v>
      </c>
      <c r="M59" s="32"/>
      <c r="P59" s="2"/>
      <c r="Q59" s="2"/>
      <c r="R59" s="2"/>
      <c r="S59" s="2"/>
      <c r="T59" s="2"/>
      <c r="U59" s="17"/>
      <c r="AL59" s="21"/>
    </row>
    <row r="60" spans="1:38" ht="12.75" customHeight="1">
      <c r="A60" s="22" t="s">
        <v>78</v>
      </c>
      <c r="B60" s="35"/>
      <c r="C60" s="14"/>
      <c r="D60" s="11">
        <v>32311</v>
      </c>
      <c r="E60" s="42" t="s">
        <v>305</v>
      </c>
      <c r="F60" s="38" t="s">
        <v>79</v>
      </c>
      <c r="G60" s="8">
        <v>3800</v>
      </c>
      <c r="H60" s="5">
        <f>G60/1.25</f>
        <v>3040</v>
      </c>
      <c r="I60" s="5">
        <f>G60</f>
        <v>3800</v>
      </c>
      <c r="J60" s="94" t="s">
        <v>53</v>
      </c>
      <c r="K60" s="7"/>
      <c r="L60" s="30" t="s">
        <v>354</v>
      </c>
      <c r="M60" s="7"/>
      <c r="P60" s="2"/>
      <c r="Q60" s="2"/>
      <c r="R60" s="2"/>
      <c r="S60" s="2"/>
      <c r="T60" s="2"/>
      <c r="U60" s="17"/>
      <c r="AL60" s="21"/>
    </row>
    <row r="61" spans="1:38" ht="12.75">
      <c r="A61" s="22" t="s">
        <v>80</v>
      </c>
      <c r="B61" s="35"/>
      <c r="C61" s="14"/>
      <c r="D61" s="11"/>
      <c r="E61" s="14"/>
      <c r="F61" s="41" t="s">
        <v>81</v>
      </c>
      <c r="G61" s="8">
        <v>2700</v>
      </c>
      <c r="H61" s="5">
        <f t="shared" ref="H61:H66" si="12">G61/1.25</f>
        <v>2160</v>
      </c>
      <c r="I61" s="5">
        <f t="shared" ref="I61:I66" si="13">G61</f>
        <v>2700</v>
      </c>
      <c r="J61" s="95"/>
      <c r="K61" s="7"/>
      <c r="L61" s="30" t="s">
        <v>354</v>
      </c>
      <c r="M61" s="7"/>
      <c r="P61" s="2"/>
      <c r="Q61" s="2"/>
      <c r="R61" s="2"/>
      <c r="S61" s="2"/>
      <c r="T61" s="2"/>
      <c r="U61" s="17"/>
      <c r="AL61" s="21"/>
    </row>
    <row r="62" spans="1:38" ht="12.75">
      <c r="A62" s="22" t="s">
        <v>82</v>
      </c>
      <c r="B62" s="35"/>
      <c r="C62" s="14"/>
      <c r="D62" s="11"/>
      <c r="E62" s="14"/>
      <c r="F62" s="41" t="s">
        <v>83</v>
      </c>
      <c r="G62" s="8">
        <v>1100</v>
      </c>
      <c r="H62" s="5">
        <f t="shared" si="12"/>
        <v>880</v>
      </c>
      <c r="I62" s="5">
        <f t="shared" si="13"/>
        <v>1100</v>
      </c>
      <c r="J62" s="95"/>
      <c r="K62" s="7"/>
      <c r="L62" s="30" t="s">
        <v>354</v>
      </c>
      <c r="M62" s="7"/>
      <c r="P62" s="2"/>
      <c r="Q62" s="2"/>
      <c r="R62" s="2"/>
      <c r="S62" s="2"/>
      <c r="T62" s="2"/>
      <c r="U62" s="17"/>
      <c r="AL62" s="21"/>
    </row>
    <row r="63" spans="1:38" ht="12.75">
      <c r="A63" s="22" t="s">
        <v>84</v>
      </c>
      <c r="B63" s="35"/>
      <c r="C63" s="14"/>
      <c r="D63" s="11">
        <v>32312</v>
      </c>
      <c r="E63" s="14"/>
      <c r="F63" s="38" t="s">
        <v>85</v>
      </c>
      <c r="G63" s="8">
        <v>0</v>
      </c>
      <c r="H63" s="5">
        <f t="shared" si="12"/>
        <v>0</v>
      </c>
      <c r="I63" s="5">
        <f t="shared" si="13"/>
        <v>0</v>
      </c>
      <c r="J63" s="96"/>
      <c r="K63" s="7"/>
      <c r="L63" s="30" t="s">
        <v>354</v>
      </c>
      <c r="M63" s="7"/>
      <c r="P63" s="2"/>
      <c r="Q63" s="2"/>
      <c r="R63" s="2"/>
      <c r="S63" s="2"/>
      <c r="T63" s="2"/>
      <c r="U63" s="17"/>
      <c r="AL63" s="21"/>
    </row>
    <row r="64" spans="1:38" ht="12.75">
      <c r="A64" s="22" t="s">
        <v>86</v>
      </c>
      <c r="B64" s="35"/>
      <c r="C64" s="14"/>
      <c r="D64" s="11">
        <v>32313</v>
      </c>
      <c r="E64" s="42" t="s">
        <v>324</v>
      </c>
      <c r="F64" s="38" t="s">
        <v>87</v>
      </c>
      <c r="G64" s="8">
        <v>1000</v>
      </c>
      <c r="H64" s="5">
        <f t="shared" si="12"/>
        <v>800</v>
      </c>
      <c r="I64" s="5">
        <f t="shared" si="13"/>
        <v>1000</v>
      </c>
      <c r="J64" s="7" t="s">
        <v>335</v>
      </c>
      <c r="K64" s="7"/>
      <c r="L64" s="30" t="s">
        <v>354</v>
      </c>
      <c r="M64" s="7"/>
      <c r="O64" s="56"/>
      <c r="P64" s="2"/>
      <c r="Q64" s="2"/>
      <c r="R64" s="2"/>
      <c r="S64" s="2"/>
      <c r="T64" s="2"/>
      <c r="U64" s="17"/>
      <c r="AL64" s="21"/>
    </row>
    <row r="65" spans="1:38" ht="12.75">
      <c r="A65" s="22" t="s">
        <v>88</v>
      </c>
      <c r="B65" s="35"/>
      <c r="C65" s="14"/>
      <c r="D65" s="11">
        <v>32314</v>
      </c>
      <c r="E65" s="14"/>
      <c r="F65" s="38" t="s">
        <v>89</v>
      </c>
      <c r="G65" s="8"/>
      <c r="H65" s="5">
        <f t="shared" si="12"/>
        <v>0</v>
      </c>
      <c r="I65" s="5">
        <f t="shared" si="13"/>
        <v>0</v>
      </c>
      <c r="J65" s="7"/>
      <c r="K65" s="7"/>
      <c r="L65" s="30" t="s">
        <v>354</v>
      </c>
      <c r="M65" s="7"/>
      <c r="P65" s="2"/>
      <c r="Q65" s="2"/>
      <c r="R65" s="2"/>
      <c r="S65" s="2"/>
      <c r="T65" s="2"/>
      <c r="U65" s="17"/>
      <c r="AL65" s="21"/>
    </row>
    <row r="66" spans="1:38" ht="12.75">
      <c r="A66" s="57" t="s">
        <v>90</v>
      </c>
      <c r="B66" s="35"/>
      <c r="C66" s="14"/>
      <c r="D66" s="11">
        <v>32319</v>
      </c>
      <c r="E66" s="14" t="s">
        <v>312</v>
      </c>
      <c r="F66" s="58" t="s">
        <v>91</v>
      </c>
      <c r="G66" s="8">
        <v>4100</v>
      </c>
      <c r="H66" s="5">
        <f t="shared" si="12"/>
        <v>3280</v>
      </c>
      <c r="I66" s="5">
        <f t="shared" si="13"/>
        <v>4100</v>
      </c>
      <c r="J66" s="7" t="s">
        <v>335</v>
      </c>
      <c r="K66" s="7"/>
      <c r="L66" s="30" t="s">
        <v>354</v>
      </c>
      <c r="M66" s="7"/>
      <c r="P66" s="2"/>
      <c r="Q66" s="2"/>
      <c r="R66" s="2"/>
      <c r="S66" s="2"/>
      <c r="T66" s="2"/>
      <c r="U66" s="17"/>
      <c r="AL66" s="21"/>
    </row>
    <row r="67" spans="1:38" ht="12.75">
      <c r="A67" s="34" t="s">
        <v>92</v>
      </c>
      <c r="B67" s="35"/>
      <c r="C67" s="14"/>
      <c r="D67" s="36">
        <v>3232</v>
      </c>
      <c r="E67" s="24"/>
      <c r="F67" s="26" t="s">
        <v>93</v>
      </c>
      <c r="G67" s="27">
        <v>45700</v>
      </c>
      <c r="H67" s="27">
        <f t="shared" si="4"/>
        <v>36560</v>
      </c>
      <c r="I67" s="27">
        <f t="shared" si="11"/>
        <v>45700</v>
      </c>
      <c r="J67" s="27"/>
      <c r="K67" s="27"/>
      <c r="L67" s="30" t="s">
        <v>354</v>
      </c>
      <c r="M67" s="32"/>
      <c r="N67" s="33"/>
      <c r="P67" s="2"/>
      <c r="Q67" s="2"/>
      <c r="R67" s="2"/>
      <c r="S67" s="2"/>
      <c r="T67" s="2"/>
      <c r="U67" s="17"/>
      <c r="AL67" s="21"/>
    </row>
    <row r="68" spans="1:38" ht="12.75">
      <c r="A68" s="22" t="s">
        <v>94</v>
      </c>
      <c r="B68" s="35"/>
      <c r="C68" s="14"/>
      <c r="D68" s="11">
        <v>32321</v>
      </c>
      <c r="E68" s="42" t="s">
        <v>321</v>
      </c>
      <c r="F68" s="38" t="s">
        <v>95</v>
      </c>
      <c r="G68" s="5">
        <v>17700</v>
      </c>
      <c r="H68" s="5">
        <f>G68/1.25</f>
        <v>14160</v>
      </c>
      <c r="I68" s="5">
        <f>G68</f>
        <v>17700</v>
      </c>
      <c r="J68" s="7" t="s">
        <v>335</v>
      </c>
      <c r="K68" s="7"/>
      <c r="L68" s="30" t="s">
        <v>354</v>
      </c>
      <c r="M68" s="7"/>
      <c r="P68" s="2"/>
      <c r="Q68" s="2"/>
      <c r="R68" s="2"/>
      <c r="S68" s="2"/>
      <c r="T68" s="2"/>
      <c r="U68" s="17"/>
      <c r="AL68" s="21"/>
    </row>
    <row r="69" spans="1:38" ht="12.75">
      <c r="A69" s="22" t="s">
        <v>96</v>
      </c>
      <c r="B69" s="35"/>
      <c r="C69" s="14"/>
      <c r="D69" s="11">
        <v>32322</v>
      </c>
      <c r="E69" s="42" t="s">
        <v>320</v>
      </c>
      <c r="F69" s="38" t="s">
        <v>97</v>
      </c>
      <c r="G69" s="5">
        <v>20000</v>
      </c>
      <c r="H69" s="5">
        <f t="shared" ref="H69:H71" si="14">G69/1.25</f>
        <v>16000</v>
      </c>
      <c r="I69" s="5">
        <f t="shared" ref="I69:I71" si="15">G69</f>
        <v>20000</v>
      </c>
      <c r="J69" s="7" t="s">
        <v>335</v>
      </c>
      <c r="K69" s="7"/>
      <c r="L69" s="30" t="s">
        <v>354</v>
      </c>
      <c r="M69" s="7"/>
      <c r="P69" s="2"/>
      <c r="Q69" s="2"/>
      <c r="R69" s="2"/>
      <c r="S69" s="2"/>
      <c r="T69" s="2"/>
      <c r="U69" s="17"/>
      <c r="AL69" s="21"/>
    </row>
    <row r="70" spans="1:38" ht="12.75">
      <c r="A70" s="22" t="s">
        <v>98</v>
      </c>
      <c r="B70" s="35"/>
      <c r="C70" s="14"/>
      <c r="D70" s="11">
        <v>32323</v>
      </c>
      <c r="E70" s="14"/>
      <c r="F70" s="38" t="s">
        <v>99</v>
      </c>
      <c r="G70" s="5">
        <v>0</v>
      </c>
      <c r="H70" s="5">
        <f t="shared" si="14"/>
        <v>0</v>
      </c>
      <c r="I70" s="5">
        <f t="shared" si="15"/>
        <v>0</v>
      </c>
      <c r="J70" s="7"/>
      <c r="K70" s="7"/>
      <c r="L70" s="30" t="s">
        <v>354</v>
      </c>
      <c r="M70" s="7"/>
      <c r="P70" s="2"/>
      <c r="Q70" s="2"/>
      <c r="R70" s="2"/>
      <c r="S70" s="2"/>
      <c r="T70" s="2"/>
      <c r="U70" s="17"/>
      <c r="AL70" s="21"/>
    </row>
    <row r="71" spans="1:38" ht="12.75">
      <c r="A71" s="57" t="s">
        <v>100</v>
      </c>
      <c r="B71" s="35"/>
      <c r="C71" s="14"/>
      <c r="D71" s="11">
        <v>32329</v>
      </c>
      <c r="E71" s="42" t="s">
        <v>322</v>
      </c>
      <c r="F71" s="38" t="s">
        <v>101</v>
      </c>
      <c r="G71" s="5">
        <v>8000</v>
      </c>
      <c r="H71" s="5">
        <f t="shared" si="14"/>
        <v>6400</v>
      </c>
      <c r="I71" s="5">
        <f t="shared" si="15"/>
        <v>8000</v>
      </c>
      <c r="J71" s="7" t="s">
        <v>335</v>
      </c>
      <c r="K71" s="7"/>
      <c r="L71" s="30" t="s">
        <v>354</v>
      </c>
      <c r="M71" s="7"/>
      <c r="P71" s="2"/>
      <c r="Q71" s="2"/>
      <c r="R71" s="2"/>
      <c r="S71" s="2"/>
      <c r="T71" s="2"/>
      <c r="U71" s="17"/>
      <c r="AL71" s="21"/>
    </row>
    <row r="72" spans="1:38" ht="12.75">
      <c r="A72" s="34" t="s">
        <v>102</v>
      </c>
      <c r="B72" s="35"/>
      <c r="C72" s="14"/>
      <c r="D72" s="36">
        <v>3233</v>
      </c>
      <c r="E72" s="24"/>
      <c r="F72" s="26" t="s">
        <v>103</v>
      </c>
      <c r="G72" s="27">
        <v>500</v>
      </c>
      <c r="H72" s="27">
        <f t="shared" si="4"/>
        <v>400</v>
      </c>
      <c r="I72" s="27">
        <f t="shared" si="11"/>
        <v>500</v>
      </c>
      <c r="J72" s="27"/>
      <c r="K72" s="27"/>
      <c r="L72" s="30" t="s">
        <v>354</v>
      </c>
      <c r="M72" s="32"/>
      <c r="P72" s="2"/>
      <c r="Q72" s="2"/>
      <c r="R72" s="2"/>
      <c r="S72" s="2"/>
      <c r="T72" s="2"/>
      <c r="U72" s="17"/>
      <c r="AL72" s="21"/>
    </row>
    <row r="73" spans="1:38" ht="12.75">
      <c r="A73" s="22" t="s">
        <v>104</v>
      </c>
      <c r="B73" s="35"/>
      <c r="C73" s="14"/>
      <c r="D73" s="11">
        <v>32331</v>
      </c>
      <c r="E73" s="14"/>
      <c r="F73" s="38" t="s">
        <v>105</v>
      </c>
      <c r="G73" s="5">
        <v>400</v>
      </c>
      <c r="H73" s="5">
        <f t="shared" si="4"/>
        <v>320</v>
      </c>
      <c r="I73" s="5">
        <f t="shared" si="11"/>
        <v>400</v>
      </c>
      <c r="J73" s="7"/>
      <c r="K73" s="7"/>
      <c r="L73" s="30" t="s">
        <v>354</v>
      </c>
      <c r="M73" s="7"/>
      <c r="P73" s="2"/>
      <c r="Q73" s="2"/>
      <c r="R73" s="2"/>
      <c r="S73" s="2"/>
      <c r="T73" s="2"/>
      <c r="U73" s="17"/>
      <c r="AL73" s="21"/>
    </row>
    <row r="74" spans="1:38" ht="12.75">
      <c r="A74" s="57" t="s">
        <v>106</v>
      </c>
      <c r="B74" s="35"/>
      <c r="C74" s="14"/>
      <c r="D74" s="11">
        <v>32332</v>
      </c>
      <c r="E74" s="14"/>
      <c r="F74" s="38" t="s">
        <v>107</v>
      </c>
      <c r="G74" s="5">
        <v>100</v>
      </c>
      <c r="H74" s="5">
        <f t="shared" si="4"/>
        <v>80</v>
      </c>
      <c r="I74" s="5">
        <f t="shared" si="11"/>
        <v>100</v>
      </c>
      <c r="J74" s="5"/>
      <c r="K74" s="7"/>
      <c r="L74" s="30" t="s">
        <v>354</v>
      </c>
      <c r="M74" s="7"/>
      <c r="P74" s="2"/>
      <c r="Q74" s="2"/>
      <c r="R74" s="2"/>
      <c r="S74" s="2"/>
      <c r="T74" s="2"/>
      <c r="U74" s="17"/>
      <c r="AL74" s="21"/>
    </row>
    <row r="75" spans="1:38" ht="12.75">
      <c r="A75" s="34" t="s">
        <v>108</v>
      </c>
      <c r="B75" s="35"/>
      <c r="C75" s="14"/>
      <c r="D75" s="36">
        <v>3234</v>
      </c>
      <c r="E75" s="24"/>
      <c r="F75" s="26" t="s">
        <v>109</v>
      </c>
      <c r="G75" s="27">
        <v>16100</v>
      </c>
      <c r="H75" s="27">
        <f t="shared" si="4"/>
        <v>12880</v>
      </c>
      <c r="I75" s="27">
        <f t="shared" si="11"/>
        <v>16100</v>
      </c>
      <c r="J75" s="27"/>
      <c r="K75" s="27"/>
      <c r="L75" s="30" t="s">
        <v>354</v>
      </c>
      <c r="M75" s="32"/>
      <c r="N75" s="33"/>
      <c r="P75" s="2"/>
      <c r="Q75" s="2"/>
      <c r="R75" s="2"/>
      <c r="S75" s="2"/>
      <c r="T75" s="2"/>
      <c r="U75" s="17"/>
      <c r="AL75" s="21"/>
    </row>
    <row r="76" spans="1:38" ht="12.75">
      <c r="A76" s="22" t="s">
        <v>110</v>
      </c>
      <c r="B76" s="35"/>
      <c r="C76" s="14"/>
      <c r="D76" s="11">
        <v>32341</v>
      </c>
      <c r="E76" s="42" t="s">
        <v>306</v>
      </c>
      <c r="F76" s="38" t="s">
        <v>111</v>
      </c>
      <c r="G76" s="5">
        <v>9640</v>
      </c>
      <c r="H76" s="5">
        <f>G76/1.25</f>
        <v>7712</v>
      </c>
      <c r="I76" s="5">
        <f>G76</f>
        <v>9640</v>
      </c>
      <c r="J76" s="7" t="s">
        <v>335</v>
      </c>
      <c r="K76" s="7"/>
      <c r="L76" s="30" t="s">
        <v>354</v>
      </c>
      <c r="M76" s="7"/>
      <c r="P76" s="2"/>
      <c r="Q76" s="2"/>
      <c r="R76" s="2"/>
      <c r="S76" s="2"/>
      <c r="T76" s="2"/>
      <c r="U76" s="17"/>
      <c r="AL76" s="21"/>
    </row>
    <row r="77" spans="1:38" ht="12.75">
      <c r="A77" s="22" t="s">
        <v>112</v>
      </c>
      <c r="B77" s="35"/>
      <c r="C77" s="14"/>
      <c r="D77" s="11">
        <v>32342</v>
      </c>
      <c r="E77" s="42" t="s">
        <v>307</v>
      </c>
      <c r="F77" s="38" t="s">
        <v>113</v>
      </c>
      <c r="G77" s="5">
        <v>2300</v>
      </c>
      <c r="H77" s="5">
        <f t="shared" ref="H77:H81" si="16">G77/1.25</f>
        <v>1840</v>
      </c>
      <c r="I77" s="5">
        <f t="shared" ref="I77:I81" si="17">G77</f>
        <v>2300</v>
      </c>
      <c r="J77" s="7" t="s">
        <v>335</v>
      </c>
      <c r="K77" s="7"/>
      <c r="L77" s="30" t="s">
        <v>354</v>
      </c>
      <c r="M77" s="7"/>
      <c r="P77" s="2"/>
      <c r="Q77" s="2"/>
      <c r="R77" s="2"/>
      <c r="S77" s="2"/>
      <c r="T77" s="2"/>
      <c r="U77" s="17"/>
      <c r="AL77" s="21"/>
    </row>
    <row r="78" spans="1:38" ht="12.75">
      <c r="A78" s="22" t="s">
        <v>114</v>
      </c>
      <c r="B78" s="35"/>
      <c r="C78" s="14"/>
      <c r="D78" s="47">
        <v>32343</v>
      </c>
      <c r="E78" s="42" t="s">
        <v>308</v>
      </c>
      <c r="F78" s="13" t="s">
        <v>115</v>
      </c>
      <c r="G78" s="8">
        <v>660</v>
      </c>
      <c r="H78" s="5">
        <f t="shared" si="16"/>
        <v>528</v>
      </c>
      <c r="I78" s="5">
        <f t="shared" si="17"/>
        <v>660</v>
      </c>
      <c r="J78" s="7" t="s">
        <v>335</v>
      </c>
      <c r="K78" s="12"/>
      <c r="L78" s="30" t="s">
        <v>354</v>
      </c>
      <c r="M78" s="12"/>
      <c r="P78" s="2"/>
      <c r="Q78" s="2"/>
      <c r="R78" s="2"/>
      <c r="S78" s="2"/>
      <c r="T78" s="2"/>
      <c r="U78" s="17"/>
      <c r="AL78" s="21"/>
    </row>
    <row r="79" spans="1:38" ht="12.75">
      <c r="A79" s="22" t="s">
        <v>116</v>
      </c>
      <c r="B79" s="35"/>
      <c r="C79" s="14"/>
      <c r="D79" s="11">
        <v>32344</v>
      </c>
      <c r="E79" s="14"/>
      <c r="F79" s="38" t="s">
        <v>117</v>
      </c>
      <c r="G79" s="5">
        <v>0</v>
      </c>
      <c r="H79" s="5">
        <f t="shared" si="16"/>
        <v>0</v>
      </c>
      <c r="I79" s="5">
        <f t="shared" si="17"/>
        <v>0</v>
      </c>
      <c r="J79" s="7"/>
      <c r="K79" s="7"/>
      <c r="L79" s="30" t="s">
        <v>354</v>
      </c>
      <c r="M79" s="7"/>
      <c r="P79" s="2"/>
      <c r="Q79" s="2"/>
      <c r="R79" s="2"/>
      <c r="S79" s="2"/>
      <c r="T79" s="2"/>
      <c r="U79" s="17"/>
      <c r="AL79" s="21"/>
    </row>
    <row r="80" spans="1:38" ht="12.75">
      <c r="A80" s="22" t="s">
        <v>118</v>
      </c>
      <c r="B80" s="35"/>
      <c r="C80" s="14"/>
      <c r="D80" s="11">
        <v>32345</v>
      </c>
      <c r="E80" s="42" t="s">
        <v>309</v>
      </c>
      <c r="F80" s="38" t="s">
        <v>119</v>
      </c>
      <c r="G80" s="5">
        <v>500</v>
      </c>
      <c r="H80" s="5">
        <f t="shared" si="16"/>
        <v>400</v>
      </c>
      <c r="I80" s="5">
        <f t="shared" si="17"/>
        <v>500</v>
      </c>
      <c r="J80" s="7" t="s">
        <v>335</v>
      </c>
      <c r="K80" s="7"/>
      <c r="L80" s="30" t="s">
        <v>354</v>
      </c>
      <c r="M80" s="7"/>
      <c r="P80" s="2"/>
      <c r="Q80" s="2"/>
      <c r="R80" s="2"/>
      <c r="S80" s="2"/>
      <c r="T80" s="2"/>
      <c r="U80" s="17"/>
      <c r="AL80" s="21"/>
    </row>
    <row r="81" spans="1:38" ht="12.75">
      <c r="A81" s="22" t="s">
        <v>120</v>
      </c>
      <c r="B81" s="35"/>
      <c r="C81" s="14"/>
      <c r="D81" s="11">
        <v>32349</v>
      </c>
      <c r="E81" s="42" t="s">
        <v>323</v>
      </c>
      <c r="F81" s="38" t="s">
        <v>121</v>
      </c>
      <c r="G81" s="5">
        <v>3000</v>
      </c>
      <c r="H81" s="5">
        <f t="shared" si="16"/>
        <v>2400</v>
      </c>
      <c r="I81" s="5">
        <f t="shared" si="17"/>
        <v>3000</v>
      </c>
      <c r="J81" s="7" t="s">
        <v>335</v>
      </c>
      <c r="K81" s="7"/>
      <c r="L81" s="30" t="s">
        <v>354</v>
      </c>
      <c r="M81" s="7"/>
      <c r="P81" s="2"/>
      <c r="Q81" s="2"/>
      <c r="R81" s="2"/>
      <c r="S81" s="2"/>
      <c r="T81" s="2"/>
      <c r="U81" s="17"/>
      <c r="AL81" s="21"/>
    </row>
    <row r="82" spans="1:38" ht="12.75">
      <c r="A82" s="34" t="s">
        <v>122</v>
      </c>
      <c r="B82" s="35"/>
      <c r="C82" s="14"/>
      <c r="D82" s="36">
        <v>3235</v>
      </c>
      <c r="E82" s="24"/>
      <c r="F82" s="26" t="s">
        <v>123</v>
      </c>
      <c r="G82" s="27">
        <f>G83+G84</f>
        <v>0</v>
      </c>
      <c r="H82" s="27">
        <f t="shared" si="4"/>
        <v>0</v>
      </c>
      <c r="I82" s="27">
        <f t="shared" si="11"/>
        <v>0</v>
      </c>
      <c r="J82" s="27"/>
      <c r="K82" s="27"/>
      <c r="L82" s="30" t="s">
        <v>354</v>
      </c>
      <c r="M82" s="32"/>
      <c r="N82" s="33"/>
      <c r="P82" s="2"/>
      <c r="Q82" s="2"/>
      <c r="R82" s="2"/>
      <c r="S82" s="2"/>
      <c r="T82" s="2"/>
      <c r="U82" s="17"/>
      <c r="AL82" s="21"/>
    </row>
    <row r="83" spans="1:38" ht="12.75">
      <c r="A83" s="22" t="s">
        <v>124</v>
      </c>
      <c r="B83" s="35"/>
      <c r="C83" s="14"/>
      <c r="D83" s="11">
        <v>32353</v>
      </c>
      <c r="E83" s="42" t="s">
        <v>325</v>
      </c>
      <c r="F83" s="38" t="s">
        <v>125</v>
      </c>
      <c r="G83" s="5"/>
      <c r="H83" s="5">
        <f>G83/1.25</f>
        <v>0</v>
      </c>
      <c r="I83" s="5">
        <f>G83</f>
        <v>0</v>
      </c>
      <c r="J83" s="7" t="s">
        <v>335</v>
      </c>
      <c r="K83" s="7"/>
      <c r="L83" s="30" t="s">
        <v>354</v>
      </c>
      <c r="M83" s="7"/>
      <c r="P83" s="2"/>
      <c r="Q83" s="2"/>
      <c r="R83" s="2"/>
      <c r="S83" s="2"/>
      <c r="T83" s="2"/>
      <c r="U83" s="17"/>
      <c r="AL83" s="21"/>
    </row>
    <row r="84" spans="1:38" ht="12.75">
      <c r="A84" s="22" t="s">
        <v>126</v>
      </c>
      <c r="B84" s="35"/>
      <c r="C84" s="14"/>
      <c r="D84" s="11">
        <v>32359</v>
      </c>
      <c r="E84" s="14"/>
      <c r="F84" s="38" t="s">
        <v>127</v>
      </c>
      <c r="G84" s="5">
        <v>0</v>
      </c>
      <c r="H84" s="5">
        <f>G84/1.25</f>
        <v>0</v>
      </c>
      <c r="I84" s="5">
        <f>G84</f>
        <v>0</v>
      </c>
      <c r="J84" s="5"/>
      <c r="K84" s="7"/>
      <c r="L84" s="30" t="s">
        <v>354</v>
      </c>
      <c r="M84" s="7"/>
      <c r="P84" s="2"/>
      <c r="Q84" s="2"/>
      <c r="R84" s="2"/>
      <c r="S84" s="2"/>
      <c r="T84" s="2"/>
      <c r="U84" s="17"/>
      <c r="AL84" s="21"/>
    </row>
    <row r="85" spans="1:38" ht="12.75">
      <c r="A85" s="34" t="s">
        <v>128</v>
      </c>
      <c r="B85" s="35"/>
      <c r="C85" s="14"/>
      <c r="D85" s="36">
        <v>3236</v>
      </c>
      <c r="E85" s="24"/>
      <c r="F85" s="26" t="s">
        <v>129</v>
      </c>
      <c r="G85" s="27">
        <v>4200</v>
      </c>
      <c r="H85" s="27">
        <f t="shared" si="4"/>
        <v>3360</v>
      </c>
      <c r="I85" s="27">
        <f t="shared" si="11"/>
        <v>4200</v>
      </c>
      <c r="J85" s="27"/>
      <c r="K85" s="27"/>
      <c r="L85" s="30" t="s">
        <v>354</v>
      </c>
      <c r="M85" s="32"/>
      <c r="N85" s="33"/>
      <c r="P85" s="2"/>
      <c r="Q85" s="2"/>
      <c r="R85" s="2"/>
      <c r="S85" s="2"/>
      <c r="T85" s="2"/>
      <c r="U85" s="17"/>
      <c r="AL85" s="21"/>
    </row>
    <row r="86" spans="1:38" ht="12.75">
      <c r="A86" s="22" t="s">
        <v>130</v>
      </c>
      <c r="B86" s="35"/>
      <c r="C86" s="14"/>
      <c r="D86" s="11">
        <v>32361</v>
      </c>
      <c r="E86" s="14" t="s">
        <v>311</v>
      </c>
      <c r="F86" s="38" t="s">
        <v>131</v>
      </c>
      <c r="G86" s="5">
        <v>3600</v>
      </c>
      <c r="H86" s="5">
        <f>G86/1.25</f>
        <v>2880</v>
      </c>
      <c r="I86" s="5">
        <f>G86</f>
        <v>3600</v>
      </c>
      <c r="J86" s="7" t="s">
        <v>335</v>
      </c>
      <c r="K86" s="7"/>
      <c r="L86" s="30" t="s">
        <v>354</v>
      </c>
      <c r="M86" s="7"/>
    </row>
    <row r="87" spans="1:38" ht="12.75">
      <c r="A87" s="57" t="s">
        <v>132</v>
      </c>
      <c r="B87" s="35"/>
      <c r="C87" s="14"/>
      <c r="D87" s="11">
        <v>32363</v>
      </c>
      <c r="E87" s="14" t="s">
        <v>310</v>
      </c>
      <c r="F87" s="38" t="s">
        <v>133</v>
      </c>
      <c r="G87" s="5">
        <v>600</v>
      </c>
      <c r="H87" s="5">
        <f>G87/1.25</f>
        <v>480</v>
      </c>
      <c r="I87" s="5">
        <f>G87</f>
        <v>600</v>
      </c>
      <c r="J87" s="7" t="s">
        <v>335</v>
      </c>
      <c r="K87" s="7"/>
      <c r="L87" s="30" t="s">
        <v>354</v>
      </c>
      <c r="M87" s="7"/>
      <c r="Q87" s="33"/>
    </row>
    <row r="88" spans="1:38" ht="12.75">
      <c r="A88" s="34" t="s">
        <v>134</v>
      </c>
      <c r="B88" s="35"/>
      <c r="C88" s="14"/>
      <c r="D88" s="36">
        <v>3237</v>
      </c>
      <c r="E88" s="24"/>
      <c r="F88" s="26" t="s">
        <v>135</v>
      </c>
      <c r="G88" s="27">
        <v>5800</v>
      </c>
      <c r="H88" s="27">
        <f t="shared" si="4"/>
        <v>4640</v>
      </c>
      <c r="I88" s="27">
        <f t="shared" si="11"/>
        <v>5800</v>
      </c>
      <c r="J88" s="27"/>
      <c r="K88" s="27"/>
      <c r="L88" s="30" t="s">
        <v>354</v>
      </c>
      <c r="M88" s="32"/>
      <c r="Q88" s="33"/>
    </row>
    <row r="89" spans="1:38">
      <c r="A89" s="22" t="s">
        <v>136</v>
      </c>
      <c r="B89" s="35"/>
      <c r="C89" s="14"/>
      <c r="D89" s="11">
        <v>32371</v>
      </c>
      <c r="E89" s="14"/>
      <c r="F89" s="38" t="s">
        <v>137</v>
      </c>
      <c r="G89" s="5">
        <v>0</v>
      </c>
      <c r="H89" s="5">
        <v>0</v>
      </c>
      <c r="I89" s="5">
        <v>0</v>
      </c>
      <c r="J89" s="5"/>
      <c r="K89" s="59"/>
      <c r="L89" s="30" t="s">
        <v>354</v>
      </c>
      <c r="M89" s="60"/>
    </row>
    <row r="90" spans="1:38">
      <c r="A90" s="22" t="s">
        <v>138</v>
      </c>
      <c r="B90" s="35"/>
      <c r="C90" s="14"/>
      <c r="D90" s="11">
        <v>32372</v>
      </c>
      <c r="E90" s="42" t="s">
        <v>326</v>
      </c>
      <c r="F90" s="38" t="s">
        <v>139</v>
      </c>
      <c r="G90" s="5">
        <v>5300</v>
      </c>
      <c r="H90" s="5">
        <f>G90/1.25</f>
        <v>4240</v>
      </c>
      <c r="I90" s="5">
        <f>G90</f>
        <v>5300</v>
      </c>
      <c r="J90" s="7"/>
      <c r="K90" s="9"/>
      <c r="L90" s="30" t="s">
        <v>354</v>
      </c>
      <c r="M90" s="10"/>
    </row>
    <row r="91" spans="1:38" ht="12.75">
      <c r="A91" s="22" t="s">
        <v>140</v>
      </c>
      <c r="B91" s="35"/>
      <c r="C91" s="14"/>
      <c r="D91" s="11">
        <v>32373</v>
      </c>
      <c r="E91" s="14"/>
      <c r="F91" s="38" t="s">
        <v>141</v>
      </c>
      <c r="G91" s="5">
        <v>0</v>
      </c>
      <c r="H91" s="5">
        <f t="shared" ref="H91:H94" si="18">G91/1.25</f>
        <v>0</v>
      </c>
      <c r="I91" s="5">
        <f t="shared" ref="I91:I94" si="19">G91</f>
        <v>0</v>
      </c>
      <c r="J91" s="7"/>
      <c r="K91" s="7"/>
      <c r="L91" s="30" t="s">
        <v>354</v>
      </c>
      <c r="M91" s="7"/>
    </row>
    <row r="92" spans="1:38">
      <c r="A92" s="22" t="s">
        <v>142</v>
      </c>
      <c r="B92" s="35"/>
      <c r="C92" s="14"/>
      <c r="D92" s="11">
        <v>32375</v>
      </c>
      <c r="E92" s="14"/>
      <c r="F92" s="38" t="s">
        <v>143</v>
      </c>
      <c r="G92" s="5">
        <v>0</v>
      </c>
      <c r="H92" s="5">
        <f t="shared" si="18"/>
        <v>0</v>
      </c>
      <c r="I92" s="5">
        <f t="shared" si="19"/>
        <v>0</v>
      </c>
      <c r="J92" s="5"/>
      <c r="K92" s="9"/>
      <c r="L92" s="30" t="s">
        <v>354</v>
      </c>
      <c r="M92" s="10"/>
    </row>
    <row r="93" spans="1:38">
      <c r="A93" s="22" t="s">
        <v>144</v>
      </c>
      <c r="B93" s="35"/>
      <c r="C93" s="14"/>
      <c r="D93" s="11">
        <v>32377</v>
      </c>
      <c r="E93" s="14"/>
      <c r="F93" s="38" t="s">
        <v>145</v>
      </c>
      <c r="G93" s="5">
        <v>500</v>
      </c>
      <c r="H93" s="5">
        <f t="shared" si="18"/>
        <v>400</v>
      </c>
      <c r="I93" s="5">
        <f t="shared" si="19"/>
        <v>500</v>
      </c>
      <c r="J93" s="7"/>
      <c r="K93" s="9"/>
      <c r="L93" s="30" t="s">
        <v>354</v>
      </c>
      <c r="M93" s="10"/>
    </row>
    <row r="94" spans="1:38">
      <c r="A94" s="22" t="s">
        <v>146</v>
      </c>
      <c r="B94" s="35"/>
      <c r="C94" s="14"/>
      <c r="D94" s="11">
        <v>32379</v>
      </c>
      <c r="E94" s="14"/>
      <c r="F94" s="38" t="s">
        <v>147</v>
      </c>
      <c r="G94" s="5">
        <v>0</v>
      </c>
      <c r="H94" s="5">
        <f t="shared" si="18"/>
        <v>0</v>
      </c>
      <c r="I94" s="5">
        <f t="shared" si="19"/>
        <v>0</v>
      </c>
      <c r="J94" s="7"/>
      <c r="K94" s="9"/>
      <c r="L94" s="30" t="s">
        <v>354</v>
      </c>
      <c r="M94" s="10"/>
    </row>
    <row r="95" spans="1:38" ht="12.75">
      <c r="A95" s="34" t="s">
        <v>148</v>
      </c>
      <c r="B95" s="35"/>
      <c r="C95" s="14"/>
      <c r="D95" s="36">
        <v>3238</v>
      </c>
      <c r="E95" s="24"/>
      <c r="F95" s="26" t="s">
        <v>149</v>
      </c>
      <c r="G95" s="27">
        <v>6300</v>
      </c>
      <c r="H95" s="27">
        <f t="shared" si="4"/>
        <v>5040</v>
      </c>
      <c r="I95" s="27">
        <f t="shared" si="11"/>
        <v>6300</v>
      </c>
      <c r="J95" s="27"/>
      <c r="K95" s="27"/>
      <c r="L95" s="30" t="s">
        <v>354</v>
      </c>
      <c r="M95" s="32"/>
      <c r="N95" s="33"/>
    </row>
    <row r="96" spans="1:38" ht="12.75">
      <c r="A96" s="22" t="s">
        <v>150</v>
      </c>
      <c r="B96" s="35"/>
      <c r="C96" s="14"/>
      <c r="D96" s="11">
        <v>32381</v>
      </c>
      <c r="E96" s="42" t="s">
        <v>314</v>
      </c>
      <c r="F96" s="38" t="s">
        <v>151</v>
      </c>
      <c r="G96" s="5">
        <v>400</v>
      </c>
      <c r="H96" s="5">
        <f>G96/1.25</f>
        <v>320</v>
      </c>
      <c r="I96" s="5">
        <f>G96</f>
        <v>400</v>
      </c>
      <c r="J96" s="7" t="s">
        <v>335</v>
      </c>
      <c r="K96" s="7"/>
      <c r="L96" s="30" t="s">
        <v>354</v>
      </c>
      <c r="M96" s="7"/>
    </row>
    <row r="97" spans="1:14" ht="12.75">
      <c r="A97" s="22" t="s">
        <v>152</v>
      </c>
      <c r="B97" s="35"/>
      <c r="C97" s="14"/>
      <c r="D97" s="11">
        <v>32382</v>
      </c>
      <c r="E97" s="42" t="s">
        <v>313</v>
      </c>
      <c r="F97" s="38" t="s">
        <v>153</v>
      </c>
      <c r="G97" s="5">
        <v>4000</v>
      </c>
      <c r="H97" s="5">
        <f t="shared" ref="H97:H98" si="20">G97/1.25</f>
        <v>3200</v>
      </c>
      <c r="I97" s="5">
        <f t="shared" ref="I97:I98" si="21">G97</f>
        <v>4000</v>
      </c>
      <c r="J97" s="61" t="s">
        <v>335</v>
      </c>
      <c r="K97" s="7"/>
      <c r="L97" s="30" t="s">
        <v>354</v>
      </c>
      <c r="M97" s="7"/>
    </row>
    <row r="98" spans="1:14" ht="12.75">
      <c r="A98" s="22" t="s">
        <v>154</v>
      </c>
      <c r="B98" s="35"/>
      <c r="C98" s="14"/>
      <c r="D98" s="11">
        <v>32389</v>
      </c>
      <c r="E98" s="42" t="s">
        <v>315</v>
      </c>
      <c r="F98" s="38" t="s">
        <v>155</v>
      </c>
      <c r="G98" s="5">
        <v>1900</v>
      </c>
      <c r="H98" s="5">
        <f t="shared" si="20"/>
        <v>1520</v>
      </c>
      <c r="I98" s="5">
        <f t="shared" si="21"/>
        <v>1900</v>
      </c>
      <c r="J98" s="61" t="s">
        <v>335</v>
      </c>
      <c r="K98" s="7"/>
      <c r="L98" s="30" t="s">
        <v>354</v>
      </c>
      <c r="M98" s="7"/>
    </row>
    <row r="99" spans="1:14" ht="12.75">
      <c r="A99" s="34" t="s">
        <v>156</v>
      </c>
      <c r="B99" s="35"/>
      <c r="C99" s="14"/>
      <c r="D99" s="36">
        <v>3239</v>
      </c>
      <c r="E99" s="24"/>
      <c r="F99" s="26" t="s">
        <v>157</v>
      </c>
      <c r="G99" s="27">
        <v>1600</v>
      </c>
      <c r="H99" s="27">
        <f t="shared" ref="H99:H116" si="22">I99/1.25</f>
        <v>1280</v>
      </c>
      <c r="I99" s="27">
        <f t="shared" si="11"/>
        <v>1600</v>
      </c>
      <c r="J99" s="27"/>
      <c r="K99" s="27"/>
      <c r="L99" s="30" t="s">
        <v>354</v>
      </c>
      <c r="M99" s="32"/>
      <c r="N99" s="33"/>
    </row>
    <row r="100" spans="1:14" ht="12.75">
      <c r="A100" s="22" t="s">
        <v>158</v>
      </c>
      <c r="B100" s="35"/>
      <c r="C100" s="14"/>
      <c r="D100" s="11">
        <v>32391</v>
      </c>
      <c r="E100" s="14"/>
      <c r="F100" s="38" t="s">
        <v>159</v>
      </c>
      <c r="G100" s="5">
        <v>0</v>
      </c>
      <c r="H100" s="5">
        <f>G100/1.25</f>
        <v>0</v>
      </c>
      <c r="I100" s="62">
        <f>G100</f>
        <v>0</v>
      </c>
      <c r="J100" s="7"/>
      <c r="K100" s="7"/>
      <c r="L100" s="30" t="s">
        <v>354</v>
      </c>
      <c r="M100" s="7"/>
    </row>
    <row r="101" spans="1:14" ht="12.75">
      <c r="A101" s="22" t="s">
        <v>160</v>
      </c>
      <c r="B101" s="35"/>
      <c r="C101" s="14"/>
      <c r="D101" s="11">
        <v>32392</v>
      </c>
      <c r="E101" s="14"/>
      <c r="F101" s="38" t="s">
        <v>161</v>
      </c>
      <c r="G101" s="5">
        <v>0</v>
      </c>
      <c r="H101" s="5">
        <f t="shared" ref="H101:H104" si="23">G101/1.25</f>
        <v>0</v>
      </c>
      <c r="I101" s="62">
        <f t="shared" ref="I101:I104" si="24">G101</f>
        <v>0</v>
      </c>
      <c r="J101" s="7"/>
      <c r="K101" s="7"/>
      <c r="L101" s="30" t="s">
        <v>354</v>
      </c>
      <c r="M101" s="7"/>
    </row>
    <row r="102" spans="1:14" ht="12.75">
      <c r="A102" s="22" t="s">
        <v>162</v>
      </c>
      <c r="B102" s="35"/>
      <c r="C102" s="14"/>
      <c r="D102" s="11">
        <v>32393</v>
      </c>
      <c r="E102" s="14"/>
      <c r="F102" s="38" t="s">
        <v>163</v>
      </c>
      <c r="G102" s="5">
        <v>0</v>
      </c>
      <c r="H102" s="5">
        <f t="shared" si="23"/>
        <v>0</v>
      </c>
      <c r="I102" s="62">
        <f t="shared" si="24"/>
        <v>0</v>
      </c>
      <c r="J102" s="63"/>
      <c r="K102" s="7"/>
      <c r="L102" s="30" t="s">
        <v>354</v>
      </c>
      <c r="M102" s="7"/>
    </row>
    <row r="103" spans="1:14" ht="12.75">
      <c r="A103" s="22" t="s">
        <v>164</v>
      </c>
      <c r="B103" s="35"/>
      <c r="C103" s="14"/>
      <c r="D103" s="11">
        <v>32396</v>
      </c>
      <c r="E103" s="14"/>
      <c r="F103" s="38" t="s">
        <v>165</v>
      </c>
      <c r="G103" s="5">
        <v>1600</v>
      </c>
      <c r="H103" s="5">
        <f t="shared" si="23"/>
        <v>1280</v>
      </c>
      <c r="I103" s="62">
        <f t="shared" si="24"/>
        <v>1600</v>
      </c>
      <c r="J103" s="7" t="s">
        <v>335</v>
      </c>
      <c r="K103" s="7"/>
      <c r="L103" s="30" t="s">
        <v>354</v>
      </c>
      <c r="M103" s="7"/>
    </row>
    <row r="104" spans="1:14" ht="12.75">
      <c r="A104" s="22" t="s">
        <v>166</v>
      </c>
      <c r="B104" s="35"/>
      <c r="C104" s="14"/>
      <c r="D104" s="11">
        <v>32399</v>
      </c>
      <c r="E104" s="14"/>
      <c r="F104" s="38" t="s">
        <v>167</v>
      </c>
      <c r="G104" s="5">
        <v>0</v>
      </c>
      <c r="H104" s="5">
        <f t="shared" si="23"/>
        <v>0</v>
      </c>
      <c r="I104" s="62">
        <f t="shared" si="24"/>
        <v>0</v>
      </c>
      <c r="J104" s="7"/>
      <c r="K104" s="7"/>
      <c r="L104" s="30" t="s">
        <v>354</v>
      </c>
      <c r="M104" s="7"/>
    </row>
    <row r="105" spans="1:14" ht="12.75">
      <c r="A105" s="22" t="s">
        <v>168</v>
      </c>
      <c r="B105" s="23"/>
      <c r="C105" s="24">
        <v>329</v>
      </c>
      <c r="D105" s="24"/>
      <c r="E105" s="24"/>
      <c r="F105" s="26" t="s">
        <v>169</v>
      </c>
      <c r="G105" s="27">
        <v>36100</v>
      </c>
      <c r="H105" s="27">
        <f t="shared" si="22"/>
        <v>28880</v>
      </c>
      <c r="I105" s="27">
        <f t="shared" si="11"/>
        <v>36100</v>
      </c>
      <c r="J105" s="27"/>
      <c r="K105" s="27"/>
      <c r="L105" s="30" t="s">
        <v>354</v>
      </c>
      <c r="M105" s="32"/>
    </row>
    <row r="106" spans="1:14" ht="12.75">
      <c r="A106" s="34" t="s">
        <v>170</v>
      </c>
      <c r="B106" s="35"/>
      <c r="C106" s="14"/>
      <c r="D106" s="36">
        <v>32911</v>
      </c>
      <c r="E106" s="24"/>
      <c r="F106" s="38" t="s">
        <v>171</v>
      </c>
      <c r="G106" s="40">
        <v>3200</v>
      </c>
      <c r="H106" s="27">
        <f>G106/1.25</f>
        <v>2560</v>
      </c>
      <c r="I106" s="27">
        <f>G106</f>
        <v>3200</v>
      </c>
      <c r="J106" s="64" t="s">
        <v>335</v>
      </c>
      <c r="K106" s="27"/>
      <c r="L106" s="30" t="s">
        <v>354</v>
      </c>
      <c r="M106" s="32"/>
      <c r="N106" s="33"/>
    </row>
    <row r="107" spans="1:14" ht="12.75">
      <c r="A107" s="34" t="s">
        <v>172</v>
      </c>
      <c r="B107" s="35"/>
      <c r="C107" s="14"/>
      <c r="D107" s="36">
        <v>32922</v>
      </c>
      <c r="E107" s="42" t="s">
        <v>328</v>
      </c>
      <c r="F107" s="38" t="s">
        <v>173</v>
      </c>
      <c r="G107" s="40">
        <v>5700</v>
      </c>
      <c r="H107" s="27">
        <f t="shared" ref="H107:H113" si="25">G107/1.25</f>
        <v>4560</v>
      </c>
      <c r="I107" s="27">
        <f t="shared" ref="I107:I113" si="26">G107</f>
        <v>5700</v>
      </c>
      <c r="J107" s="64" t="s">
        <v>335</v>
      </c>
      <c r="K107" s="27"/>
      <c r="L107" s="30" t="s">
        <v>354</v>
      </c>
      <c r="M107" s="32"/>
      <c r="N107" s="33"/>
    </row>
    <row r="108" spans="1:14" ht="12.75">
      <c r="A108" s="34" t="s">
        <v>174</v>
      </c>
      <c r="B108" s="35"/>
      <c r="C108" s="14"/>
      <c r="D108" s="36">
        <v>32931</v>
      </c>
      <c r="E108" s="24"/>
      <c r="F108" s="38" t="s">
        <v>175</v>
      </c>
      <c r="G108" s="40">
        <v>400</v>
      </c>
      <c r="H108" s="27">
        <f t="shared" si="25"/>
        <v>320</v>
      </c>
      <c r="I108" s="27">
        <f t="shared" si="26"/>
        <v>400</v>
      </c>
      <c r="J108" s="64" t="s">
        <v>335</v>
      </c>
      <c r="K108" s="27"/>
      <c r="L108" s="30" t="s">
        <v>354</v>
      </c>
      <c r="M108" s="32"/>
      <c r="N108" s="33"/>
    </row>
    <row r="109" spans="1:14" ht="12.75">
      <c r="A109" s="34" t="s">
        <v>176</v>
      </c>
      <c r="B109" s="35"/>
      <c r="C109" s="14"/>
      <c r="D109" s="36">
        <v>32941</v>
      </c>
      <c r="E109" s="24"/>
      <c r="F109" s="38" t="s">
        <v>177</v>
      </c>
      <c r="G109" s="40">
        <v>300</v>
      </c>
      <c r="H109" s="27">
        <f t="shared" si="25"/>
        <v>240</v>
      </c>
      <c r="I109" s="27">
        <f t="shared" si="26"/>
        <v>300</v>
      </c>
      <c r="J109" s="64" t="s">
        <v>335</v>
      </c>
      <c r="K109" s="27"/>
      <c r="L109" s="30" t="s">
        <v>354</v>
      </c>
      <c r="M109" s="32"/>
      <c r="N109" s="33"/>
    </row>
    <row r="110" spans="1:14" ht="33.75">
      <c r="A110" s="34"/>
      <c r="B110" s="35"/>
      <c r="C110" s="14"/>
      <c r="D110" s="36">
        <v>32955</v>
      </c>
      <c r="E110" s="24"/>
      <c r="F110" s="65" t="s">
        <v>336</v>
      </c>
      <c r="G110" s="40">
        <v>4000</v>
      </c>
      <c r="H110" s="27">
        <f t="shared" si="25"/>
        <v>3200</v>
      </c>
      <c r="I110" s="27">
        <f t="shared" si="26"/>
        <v>4000</v>
      </c>
      <c r="J110" s="64"/>
      <c r="K110" s="27"/>
      <c r="L110" s="30" t="s">
        <v>354</v>
      </c>
      <c r="M110" s="32"/>
      <c r="N110" s="33"/>
    </row>
    <row r="111" spans="1:14" ht="12.75">
      <c r="A111" s="34"/>
      <c r="B111" s="35"/>
      <c r="C111" s="14"/>
      <c r="D111" s="36">
        <v>32959</v>
      </c>
      <c r="E111" s="24"/>
      <c r="F111" s="38" t="s">
        <v>178</v>
      </c>
      <c r="G111" s="40">
        <v>0</v>
      </c>
      <c r="H111" s="27">
        <f t="shared" si="25"/>
        <v>0</v>
      </c>
      <c r="I111" s="27">
        <f t="shared" si="26"/>
        <v>0</v>
      </c>
      <c r="J111" s="64" t="s">
        <v>335</v>
      </c>
      <c r="K111" s="27"/>
      <c r="L111" s="30" t="s">
        <v>354</v>
      </c>
      <c r="M111" s="32"/>
      <c r="N111" s="33"/>
    </row>
    <row r="112" spans="1:14" ht="12.75">
      <c r="A112" s="34"/>
      <c r="B112" s="35"/>
      <c r="C112" s="14"/>
      <c r="D112" s="36">
        <v>32991</v>
      </c>
      <c r="E112" s="24"/>
      <c r="F112" s="38" t="s">
        <v>337</v>
      </c>
      <c r="G112" s="40">
        <v>0</v>
      </c>
      <c r="H112" s="27">
        <f t="shared" si="25"/>
        <v>0</v>
      </c>
      <c r="I112" s="27">
        <f t="shared" si="26"/>
        <v>0</v>
      </c>
      <c r="J112" s="64"/>
      <c r="K112" s="27"/>
      <c r="L112" s="30" t="s">
        <v>354</v>
      </c>
      <c r="M112" s="32"/>
      <c r="N112" s="33"/>
    </row>
    <row r="113" spans="1:17" ht="12.75">
      <c r="A113" s="34" t="s">
        <v>179</v>
      </c>
      <c r="B113" s="35"/>
      <c r="C113" s="14"/>
      <c r="D113" s="36">
        <v>32999</v>
      </c>
      <c r="E113" s="24"/>
      <c r="F113" s="38" t="s">
        <v>180</v>
      </c>
      <c r="G113" s="27">
        <v>22500</v>
      </c>
      <c r="H113" s="27">
        <f t="shared" si="25"/>
        <v>18000</v>
      </c>
      <c r="I113" s="27">
        <f t="shared" si="26"/>
        <v>22500</v>
      </c>
      <c r="J113" s="64" t="s">
        <v>335</v>
      </c>
      <c r="K113" s="27"/>
      <c r="L113" s="30" t="s">
        <v>354</v>
      </c>
      <c r="M113" s="32"/>
      <c r="Q113" s="33"/>
    </row>
    <row r="114" spans="1:17" ht="12.75">
      <c r="A114" s="22"/>
      <c r="B114" s="23">
        <v>34</v>
      </c>
      <c r="C114" s="29"/>
      <c r="D114" s="36"/>
      <c r="E114" s="24"/>
      <c r="F114" s="26" t="s">
        <v>181</v>
      </c>
      <c r="G114" s="27">
        <v>1300</v>
      </c>
      <c r="H114" s="27">
        <f t="shared" si="22"/>
        <v>1040</v>
      </c>
      <c r="I114" s="27">
        <f t="shared" si="11"/>
        <v>1300</v>
      </c>
      <c r="J114" s="27"/>
      <c r="K114" s="27"/>
      <c r="L114" s="30" t="s">
        <v>354</v>
      </c>
      <c r="M114" s="32"/>
    </row>
    <row r="115" spans="1:17" ht="12.75">
      <c r="A115" s="22"/>
      <c r="B115" s="35"/>
      <c r="C115" s="24">
        <v>343</v>
      </c>
      <c r="D115" s="24"/>
      <c r="E115" s="24"/>
      <c r="F115" s="26" t="s">
        <v>182</v>
      </c>
      <c r="G115" s="27">
        <v>1300</v>
      </c>
      <c r="H115" s="27">
        <f t="shared" si="22"/>
        <v>1040</v>
      </c>
      <c r="I115" s="27">
        <f t="shared" si="11"/>
        <v>1300</v>
      </c>
      <c r="J115" s="27"/>
      <c r="K115" s="27"/>
      <c r="L115" s="30" t="s">
        <v>354</v>
      </c>
      <c r="M115" s="32"/>
    </row>
    <row r="116" spans="1:17" ht="12.75">
      <c r="A116" s="34" t="s">
        <v>183</v>
      </c>
      <c r="B116" s="35"/>
      <c r="C116" s="14"/>
      <c r="D116" s="36">
        <v>3431</v>
      </c>
      <c r="E116" s="24"/>
      <c r="F116" s="26" t="s">
        <v>184</v>
      </c>
      <c r="G116" s="27">
        <v>900</v>
      </c>
      <c r="H116" s="27">
        <f t="shared" si="22"/>
        <v>720</v>
      </c>
      <c r="I116" s="27">
        <f t="shared" si="11"/>
        <v>900</v>
      </c>
      <c r="J116" s="27"/>
      <c r="K116" s="27"/>
      <c r="L116" s="30" t="s">
        <v>354</v>
      </c>
      <c r="M116" s="32"/>
      <c r="N116" s="33"/>
    </row>
    <row r="117" spans="1:17" ht="12.75">
      <c r="A117" s="22" t="s">
        <v>185</v>
      </c>
      <c r="B117" s="35"/>
      <c r="C117" s="14"/>
      <c r="D117" s="11">
        <v>34311</v>
      </c>
      <c r="E117" s="42" t="s">
        <v>304</v>
      </c>
      <c r="F117" s="66" t="s">
        <v>186</v>
      </c>
      <c r="G117" s="5">
        <v>100</v>
      </c>
      <c r="H117" s="5">
        <f>G117/1.25</f>
        <v>80</v>
      </c>
      <c r="I117" s="5">
        <f>G117</f>
        <v>100</v>
      </c>
      <c r="J117" s="67" t="s">
        <v>335</v>
      </c>
      <c r="K117" s="7"/>
      <c r="L117" s="30" t="s">
        <v>354</v>
      </c>
      <c r="M117" s="7"/>
    </row>
    <row r="118" spans="1:17" ht="12.75">
      <c r="A118" s="22" t="s">
        <v>187</v>
      </c>
      <c r="B118" s="35"/>
      <c r="C118" s="14"/>
      <c r="D118" s="11">
        <v>34312</v>
      </c>
      <c r="E118" s="42" t="s">
        <v>327</v>
      </c>
      <c r="F118" s="66" t="s">
        <v>188</v>
      </c>
      <c r="G118" s="5">
        <v>800</v>
      </c>
      <c r="H118" s="5">
        <f>G118/1.25</f>
        <v>640</v>
      </c>
      <c r="I118" s="5">
        <f>G118</f>
        <v>800</v>
      </c>
      <c r="J118" s="7" t="s">
        <v>335</v>
      </c>
      <c r="K118" s="7"/>
      <c r="L118" s="30" t="s">
        <v>354</v>
      </c>
      <c r="M118" s="7"/>
    </row>
    <row r="119" spans="1:17" ht="12.75">
      <c r="A119" s="34" t="s">
        <v>189</v>
      </c>
      <c r="B119" s="35"/>
      <c r="C119" s="14"/>
      <c r="D119" s="36">
        <v>3433</v>
      </c>
      <c r="E119" s="42" t="s">
        <v>330</v>
      </c>
      <c r="F119" s="66" t="s">
        <v>190</v>
      </c>
      <c r="G119" s="40">
        <v>400</v>
      </c>
      <c r="H119" s="5">
        <f>G119/1.25</f>
        <v>320</v>
      </c>
      <c r="I119" s="5">
        <f>G119</f>
        <v>400</v>
      </c>
      <c r="J119" s="68"/>
      <c r="K119" s="27"/>
      <c r="L119" s="30" t="s">
        <v>354</v>
      </c>
      <c r="M119" s="32"/>
      <c r="N119" s="33"/>
    </row>
    <row r="120" spans="1:17" ht="12.75">
      <c r="A120" s="34" t="s">
        <v>191</v>
      </c>
      <c r="B120" s="35"/>
      <c r="C120" s="14"/>
      <c r="D120" s="36">
        <v>3434</v>
      </c>
      <c r="E120" s="24"/>
      <c r="F120" s="26" t="s">
        <v>192</v>
      </c>
      <c r="G120" s="5">
        <v>0</v>
      </c>
      <c r="H120" s="27">
        <v>0</v>
      </c>
      <c r="I120" s="63">
        <v>0</v>
      </c>
      <c r="J120" s="63"/>
      <c r="K120" s="27"/>
      <c r="L120" s="30" t="s">
        <v>354</v>
      </c>
      <c r="M120" s="32"/>
    </row>
    <row r="121" spans="1:17" ht="12.75">
      <c r="A121" s="22"/>
      <c r="B121" s="23">
        <v>37</v>
      </c>
      <c r="C121" s="24"/>
      <c r="D121" s="24"/>
      <c r="E121" s="24"/>
      <c r="F121" s="26" t="s">
        <v>193</v>
      </c>
      <c r="G121" s="27">
        <v>0</v>
      </c>
      <c r="H121" s="27">
        <f>I121/1.05</f>
        <v>0</v>
      </c>
      <c r="I121" s="27">
        <f t="shared" ref="I121:I126" si="27">G121</f>
        <v>0</v>
      </c>
      <c r="J121" s="27"/>
      <c r="K121" s="27"/>
      <c r="L121" s="30" t="s">
        <v>354</v>
      </c>
      <c r="M121" s="32"/>
    </row>
    <row r="122" spans="1:17" ht="12.75">
      <c r="A122" s="22"/>
      <c r="B122" s="35"/>
      <c r="C122" s="14">
        <v>372</v>
      </c>
      <c r="D122" s="14"/>
      <c r="E122" s="14"/>
      <c r="F122" s="26" t="s">
        <v>194</v>
      </c>
      <c r="G122" s="40">
        <v>0</v>
      </c>
      <c r="H122" s="27">
        <f>G122/1.25</f>
        <v>0</v>
      </c>
      <c r="I122" s="27">
        <f>G122</f>
        <v>0</v>
      </c>
      <c r="J122" s="63"/>
      <c r="K122" s="27"/>
      <c r="L122" s="30" t="s">
        <v>354</v>
      </c>
      <c r="M122" s="32"/>
    </row>
    <row r="123" spans="1:17" ht="12.75">
      <c r="A123" s="22"/>
      <c r="B123" s="23">
        <v>38</v>
      </c>
      <c r="C123" s="24"/>
      <c r="D123" s="24"/>
      <c r="E123" s="24"/>
      <c r="F123" s="26" t="s">
        <v>195</v>
      </c>
      <c r="G123" s="27">
        <f>G124</f>
        <v>0</v>
      </c>
      <c r="H123" s="27">
        <f>I123/1.25</f>
        <v>0</v>
      </c>
      <c r="I123" s="27">
        <f t="shared" si="27"/>
        <v>0</v>
      </c>
      <c r="J123" s="27"/>
      <c r="K123" s="27"/>
      <c r="L123" s="30" t="s">
        <v>354</v>
      </c>
      <c r="M123" s="32"/>
    </row>
    <row r="124" spans="1:17" ht="12.75">
      <c r="A124" s="22"/>
      <c r="B124" s="35"/>
      <c r="C124" s="14">
        <v>381</v>
      </c>
      <c r="D124" s="11"/>
      <c r="E124" s="14"/>
      <c r="F124" s="26" t="s">
        <v>196</v>
      </c>
      <c r="G124" s="5">
        <f>G125</f>
        <v>0</v>
      </c>
      <c r="H124" s="69"/>
      <c r="I124" s="27">
        <f t="shared" si="27"/>
        <v>0</v>
      </c>
      <c r="J124" s="27"/>
      <c r="K124" s="27"/>
      <c r="L124" s="30" t="s">
        <v>354</v>
      </c>
      <c r="M124" s="32"/>
    </row>
    <row r="125" spans="1:17" ht="12.75">
      <c r="A125" s="34" t="s">
        <v>197</v>
      </c>
      <c r="B125" s="35"/>
      <c r="C125" s="14"/>
      <c r="D125" s="11">
        <v>38119</v>
      </c>
      <c r="E125" s="14"/>
      <c r="F125" s="11" t="s">
        <v>198</v>
      </c>
      <c r="G125" s="5">
        <v>0</v>
      </c>
      <c r="H125" s="5">
        <f>I125/1.25</f>
        <v>0</v>
      </c>
      <c r="I125" s="5">
        <f t="shared" si="27"/>
        <v>0</v>
      </c>
      <c r="J125" s="5"/>
      <c r="K125" s="7"/>
      <c r="L125" s="30" t="s">
        <v>354</v>
      </c>
      <c r="M125" s="7"/>
    </row>
    <row r="126" spans="1:17" ht="12.75">
      <c r="A126" s="22"/>
      <c r="B126" s="23"/>
      <c r="C126" s="24"/>
      <c r="D126" s="36"/>
      <c r="E126" s="24"/>
      <c r="F126" s="70" t="s">
        <v>199</v>
      </c>
      <c r="G126" s="27">
        <f>G127+G133</f>
        <v>0</v>
      </c>
      <c r="H126" s="27">
        <f>I126/1.25</f>
        <v>0</v>
      </c>
      <c r="I126" s="28">
        <f t="shared" si="27"/>
        <v>0</v>
      </c>
      <c r="J126" s="28"/>
      <c r="K126" s="28"/>
      <c r="L126" s="30" t="s">
        <v>354</v>
      </c>
      <c r="M126" s="32"/>
    </row>
    <row r="127" spans="1:17" ht="12.75">
      <c r="A127" s="22"/>
      <c r="B127" s="23">
        <v>41</v>
      </c>
      <c r="C127" s="24"/>
      <c r="D127" s="36"/>
      <c r="E127" s="24"/>
      <c r="F127" s="70" t="s">
        <v>200</v>
      </c>
      <c r="G127" s="27">
        <f>G128</f>
        <v>0</v>
      </c>
      <c r="H127" s="5">
        <f>I127/1.25</f>
        <v>0</v>
      </c>
      <c r="I127" s="27">
        <f>I128</f>
        <v>0</v>
      </c>
      <c r="J127" s="27"/>
      <c r="K127" s="27"/>
      <c r="L127" s="30" t="s">
        <v>354</v>
      </c>
      <c r="M127" s="32"/>
    </row>
    <row r="128" spans="1:17" ht="12.75">
      <c r="A128" s="22"/>
      <c r="B128" s="35"/>
      <c r="C128" s="24">
        <v>412</v>
      </c>
      <c r="D128" s="36"/>
      <c r="E128" s="24"/>
      <c r="F128" s="71" t="s">
        <v>201</v>
      </c>
      <c r="G128" s="27">
        <f>G129+G131</f>
        <v>0</v>
      </c>
      <c r="H128" s="69"/>
      <c r="I128" s="27">
        <f>I129+I131</f>
        <v>0</v>
      </c>
      <c r="J128" s="27"/>
      <c r="K128" s="27"/>
      <c r="L128" s="30" t="s">
        <v>354</v>
      </c>
      <c r="M128" s="32"/>
    </row>
    <row r="129" spans="1:17" ht="12.75">
      <c r="A129" s="34" t="s">
        <v>202</v>
      </c>
      <c r="B129" s="35"/>
      <c r="C129" s="14"/>
      <c r="D129" s="36">
        <v>4124</v>
      </c>
      <c r="E129" s="24"/>
      <c r="F129" s="71" t="s">
        <v>203</v>
      </c>
      <c r="G129" s="5">
        <f>G130</f>
        <v>0</v>
      </c>
      <c r="H129" s="27">
        <f t="shared" ref="H129:H170" si="28">I129/1.25</f>
        <v>0</v>
      </c>
      <c r="I129" s="5">
        <f>I130</f>
        <v>0</v>
      </c>
      <c r="J129" s="5"/>
      <c r="K129" s="27"/>
      <c r="L129" s="30" t="s">
        <v>354</v>
      </c>
      <c r="M129" s="32"/>
    </row>
    <row r="130" spans="1:17" ht="12.75">
      <c r="A130" s="22" t="s">
        <v>204</v>
      </c>
      <c r="B130" s="35"/>
      <c r="C130" s="14"/>
      <c r="D130" s="11">
        <v>41249</v>
      </c>
      <c r="E130" s="14"/>
      <c r="F130" s="13" t="s">
        <v>205</v>
      </c>
      <c r="G130" s="5">
        <v>0</v>
      </c>
      <c r="H130" s="5">
        <f t="shared" si="28"/>
        <v>0</v>
      </c>
      <c r="I130" s="5">
        <f>G130</f>
        <v>0</v>
      </c>
      <c r="J130" s="5"/>
      <c r="K130" s="7"/>
      <c r="L130" s="30" t="s">
        <v>354</v>
      </c>
      <c r="M130" s="7"/>
    </row>
    <row r="131" spans="1:17" ht="12.75">
      <c r="A131" s="34" t="s">
        <v>206</v>
      </c>
      <c r="B131" s="35"/>
      <c r="C131" s="14"/>
      <c r="D131" s="36">
        <v>4126</v>
      </c>
      <c r="E131" s="24"/>
      <c r="F131" s="71" t="s">
        <v>207</v>
      </c>
      <c r="G131" s="27">
        <f>G132</f>
        <v>0</v>
      </c>
      <c r="H131" s="27">
        <f t="shared" si="28"/>
        <v>0</v>
      </c>
      <c r="I131" s="27">
        <f>I132</f>
        <v>0</v>
      </c>
      <c r="J131" s="27"/>
      <c r="K131" s="27"/>
      <c r="L131" s="30" t="s">
        <v>354</v>
      </c>
      <c r="M131" s="32"/>
    </row>
    <row r="132" spans="1:17" s="72" customFormat="1" ht="12.75">
      <c r="A132" s="22" t="s">
        <v>208</v>
      </c>
      <c r="B132" s="35"/>
      <c r="C132" s="14"/>
      <c r="D132" s="11">
        <v>41261</v>
      </c>
      <c r="E132" s="14"/>
      <c r="F132" s="13" t="s">
        <v>207</v>
      </c>
      <c r="G132" s="5">
        <v>0</v>
      </c>
      <c r="H132" s="5">
        <f t="shared" si="28"/>
        <v>0</v>
      </c>
      <c r="I132" s="5">
        <f t="shared" ref="I132:I147" si="29">G132</f>
        <v>0</v>
      </c>
      <c r="J132" s="5"/>
      <c r="K132" s="7"/>
      <c r="L132" s="30" t="s">
        <v>354</v>
      </c>
      <c r="M132" s="7"/>
      <c r="Q132" s="1"/>
    </row>
    <row r="133" spans="1:17" ht="12.75">
      <c r="A133" s="22"/>
      <c r="B133" s="23">
        <v>42</v>
      </c>
      <c r="C133" s="24"/>
      <c r="D133" s="36"/>
      <c r="E133" s="24"/>
      <c r="F133" s="71" t="s">
        <v>209</v>
      </c>
      <c r="G133" s="27"/>
      <c r="H133" s="27">
        <f t="shared" si="28"/>
        <v>0</v>
      </c>
      <c r="I133" s="27">
        <f t="shared" si="29"/>
        <v>0</v>
      </c>
      <c r="J133" s="27"/>
      <c r="K133" s="27"/>
      <c r="L133" s="30" t="s">
        <v>354</v>
      </c>
      <c r="M133" s="32"/>
    </row>
    <row r="134" spans="1:17" ht="12.75">
      <c r="A134" s="22"/>
      <c r="B134" s="35"/>
      <c r="C134" s="24">
        <v>422</v>
      </c>
      <c r="D134" s="36"/>
      <c r="E134" s="24"/>
      <c r="F134" s="71" t="s">
        <v>210</v>
      </c>
      <c r="G134" s="27">
        <v>18200</v>
      </c>
      <c r="H134" s="28">
        <f t="shared" si="28"/>
        <v>14560</v>
      </c>
      <c r="I134" s="27">
        <f t="shared" si="29"/>
        <v>18200</v>
      </c>
      <c r="J134" s="27"/>
      <c r="K134" s="27"/>
      <c r="L134" s="30" t="s">
        <v>354</v>
      </c>
      <c r="M134" s="32"/>
    </row>
    <row r="135" spans="1:17" ht="12.75">
      <c r="A135" s="34" t="s">
        <v>211</v>
      </c>
      <c r="B135" s="35"/>
      <c r="C135" s="14"/>
      <c r="D135" s="36">
        <v>4221</v>
      </c>
      <c r="E135" s="24"/>
      <c r="F135" s="71" t="s">
        <v>212</v>
      </c>
      <c r="G135" s="27">
        <v>12000</v>
      </c>
      <c r="H135" s="27">
        <f t="shared" si="28"/>
        <v>9600</v>
      </c>
      <c r="I135" s="27">
        <f t="shared" si="29"/>
        <v>12000</v>
      </c>
      <c r="J135" s="27"/>
      <c r="K135" s="27"/>
      <c r="L135" s="30" t="s">
        <v>354</v>
      </c>
      <c r="M135" s="32"/>
      <c r="N135" s="33"/>
    </row>
    <row r="136" spans="1:17" ht="12.75">
      <c r="A136" s="22" t="s">
        <v>213</v>
      </c>
      <c r="B136" s="35"/>
      <c r="C136" s="14"/>
      <c r="D136" s="11">
        <v>42211</v>
      </c>
      <c r="E136" s="42" t="s">
        <v>329</v>
      </c>
      <c r="F136" s="13" t="s">
        <v>214</v>
      </c>
      <c r="G136" s="5">
        <v>7000</v>
      </c>
      <c r="H136" s="5">
        <f>G136/1.25</f>
        <v>5600</v>
      </c>
      <c r="I136" s="5">
        <f>G136</f>
        <v>7000</v>
      </c>
      <c r="J136" s="7" t="s">
        <v>335</v>
      </c>
      <c r="K136" s="7"/>
      <c r="L136" s="30" t="s">
        <v>354</v>
      </c>
      <c r="M136" s="7"/>
    </row>
    <row r="137" spans="1:17" ht="12.75">
      <c r="A137" s="22" t="s">
        <v>215</v>
      </c>
      <c r="B137" s="35"/>
      <c r="C137" s="14"/>
      <c r="D137" s="11">
        <v>42212</v>
      </c>
      <c r="E137" s="14"/>
      <c r="F137" s="13" t="s">
        <v>216</v>
      </c>
      <c r="G137" s="5">
        <v>3000</v>
      </c>
      <c r="H137" s="5">
        <f t="shared" si="28"/>
        <v>2400</v>
      </c>
      <c r="I137" s="5">
        <f t="shared" si="29"/>
        <v>3000</v>
      </c>
      <c r="J137" s="7"/>
      <c r="K137" s="7"/>
      <c r="L137" s="30" t="s">
        <v>354</v>
      </c>
      <c r="M137" s="7"/>
      <c r="O137" s="21"/>
    </row>
    <row r="138" spans="1:17" ht="12.75">
      <c r="A138" s="22" t="s">
        <v>217</v>
      </c>
      <c r="B138" s="35"/>
      <c r="C138" s="14"/>
      <c r="D138" s="11">
        <v>42219</v>
      </c>
      <c r="E138" s="14"/>
      <c r="F138" s="13" t="s">
        <v>218</v>
      </c>
      <c r="G138" s="5">
        <v>2000</v>
      </c>
      <c r="H138" s="5">
        <f t="shared" si="28"/>
        <v>1600</v>
      </c>
      <c r="I138" s="5">
        <f t="shared" si="29"/>
        <v>2000</v>
      </c>
      <c r="J138" s="5"/>
      <c r="K138" s="7"/>
      <c r="L138" s="30" t="s">
        <v>354</v>
      </c>
      <c r="M138" s="7"/>
    </row>
    <row r="139" spans="1:17" ht="12.75">
      <c r="A139" s="34" t="s">
        <v>219</v>
      </c>
      <c r="B139" s="35"/>
      <c r="C139" s="14"/>
      <c r="D139" s="36">
        <v>4222</v>
      </c>
      <c r="E139" s="24"/>
      <c r="F139" s="71" t="s">
        <v>220</v>
      </c>
      <c r="G139" s="27">
        <f>SUM(G140:G142)</f>
        <v>0</v>
      </c>
      <c r="H139" s="27">
        <f t="shared" si="28"/>
        <v>0</v>
      </c>
      <c r="I139" s="27">
        <f t="shared" si="29"/>
        <v>0</v>
      </c>
      <c r="J139" s="27"/>
      <c r="K139" s="27"/>
      <c r="L139" s="30" t="s">
        <v>354</v>
      </c>
      <c r="M139" s="32"/>
    </row>
    <row r="140" spans="1:17" ht="12.75">
      <c r="A140" s="22" t="s">
        <v>221</v>
      </c>
      <c r="B140" s="35"/>
      <c r="C140" s="14"/>
      <c r="D140" s="47">
        <v>42221</v>
      </c>
      <c r="E140" s="46"/>
      <c r="F140" s="13" t="s">
        <v>222</v>
      </c>
      <c r="G140" s="8">
        <v>0</v>
      </c>
      <c r="H140" s="5">
        <f t="shared" si="28"/>
        <v>0</v>
      </c>
      <c r="I140" s="8">
        <f t="shared" si="29"/>
        <v>0</v>
      </c>
      <c r="J140" s="7"/>
      <c r="K140" s="12"/>
      <c r="L140" s="30" t="s">
        <v>354</v>
      </c>
      <c r="M140" s="12"/>
    </row>
    <row r="141" spans="1:17" ht="12.75">
      <c r="A141" s="22" t="s">
        <v>223</v>
      </c>
      <c r="B141" s="35"/>
      <c r="C141" s="14"/>
      <c r="D141" s="11">
        <v>42222</v>
      </c>
      <c r="E141" s="14"/>
      <c r="F141" s="13" t="s">
        <v>224</v>
      </c>
      <c r="G141" s="5">
        <v>0</v>
      </c>
      <c r="H141" s="5">
        <f t="shared" si="28"/>
        <v>0</v>
      </c>
      <c r="I141" s="5">
        <f t="shared" si="29"/>
        <v>0</v>
      </c>
      <c r="J141" s="5"/>
      <c r="K141" s="7"/>
      <c r="L141" s="30" t="s">
        <v>354</v>
      </c>
      <c r="M141" s="7"/>
    </row>
    <row r="142" spans="1:17" ht="12.75">
      <c r="A142" s="22" t="s">
        <v>225</v>
      </c>
      <c r="B142" s="35"/>
      <c r="C142" s="14"/>
      <c r="D142" s="11">
        <v>42223</v>
      </c>
      <c r="E142" s="14"/>
      <c r="F142" s="13" t="s">
        <v>226</v>
      </c>
      <c r="G142" s="5">
        <v>0</v>
      </c>
      <c r="H142" s="5">
        <f t="shared" si="28"/>
        <v>0</v>
      </c>
      <c r="I142" s="5">
        <f t="shared" si="29"/>
        <v>0</v>
      </c>
      <c r="J142" s="5"/>
      <c r="K142" s="7"/>
      <c r="L142" s="30" t="s">
        <v>354</v>
      </c>
      <c r="M142" s="7"/>
    </row>
    <row r="143" spans="1:17" ht="12.75">
      <c r="A143" s="34" t="s">
        <v>227</v>
      </c>
      <c r="B143" s="35"/>
      <c r="C143" s="14"/>
      <c r="D143" s="36">
        <v>4223</v>
      </c>
      <c r="E143" s="24"/>
      <c r="F143" s="71" t="s">
        <v>228</v>
      </c>
      <c r="G143" s="27">
        <f>SUM(G144:G147)</f>
        <v>0</v>
      </c>
      <c r="H143" s="27">
        <f t="shared" si="28"/>
        <v>0</v>
      </c>
      <c r="I143" s="27">
        <f t="shared" si="29"/>
        <v>0</v>
      </c>
      <c r="J143" s="27"/>
      <c r="K143" s="27"/>
      <c r="L143" s="30" t="s">
        <v>354</v>
      </c>
      <c r="M143" s="32"/>
      <c r="N143" s="33"/>
    </row>
    <row r="144" spans="1:17" ht="12.75">
      <c r="A144" s="22" t="s">
        <v>229</v>
      </c>
      <c r="B144" s="35"/>
      <c r="C144" s="14"/>
      <c r="D144" s="11">
        <v>42231</v>
      </c>
      <c r="E144" s="14"/>
      <c r="F144" s="13" t="s">
        <v>230</v>
      </c>
      <c r="G144" s="5">
        <v>0</v>
      </c>
      <c r="H144" s="5">
        <f t="shared" si="28"/>
        <v>0</v>
      </c>
      <c r="I144" s="5">
        <f t="shared" si="29"/>
        <v>0</v>
      </c>
      <c r="J144" s="5"/>
      <c r="K144" s="7"/>
      <c r="L144" s="30" t="s">
        <v>354</v>
      </c>
      <c r="M144" s="7"/>
    </row>
    <row r="145" spans="1:14" ht="12.75">
      <c r="A145" s="22" t="s">
        <v>231</v>
      </c>
      <c r="B145" s="35"/>
      <c r="C145" s="14"/>
      <c r="D145" s="11">
        <v>42232</v>
      </c>
      <c r="E145" s="14"/>
      <c r="F145" s="13" t="s">
        <v>232</v>
      </c>
      <c r="G145" s="5">
        <v>0</v>
      </c>
      <c r="H145" s="5">
        <f t="shared" si="28"/>
        <v>0</v>
      </c>
      <c r="I145" s="5">
        <f t="shared" si="29"/>
        <v>0</v>
      </c>
      <c r="J145" s="5"/>
      <c r="K145" s="7"/>
      <c r="L145" s="30" t="s">
        <v>354</v>
      </c>
      <c r="M145" s="7"/>
    </row>
    <row r="146" spans="1:14" ht="12.75">
      <c r="A146" s="22" t="s">
        <v>233</v>
      </c>
      <c r="B146" s="35"/>
      <c r="C146" s="14"/>
      <c r="D146" s="11">
        <v>42233</v>
      </c>
      <c r="E146" s="14"/>
      <c r="F146" s="13" t="s">
        <v>234</v>
      </c>
      <c r="G146" s="5">
        <v>0</v>
      </c>
      <c r="H146" s="5">
        <f t="shared" si="28"/>
        <v>0</v>
      </c>
      <c r="I146" s="5">
        <f t="shared" si="29"/>
        <v>0</v>
      </c>
      <c r="J146" s="5"/>
      <c r="K146" s="7"/>
      <c r="L146" s="30" t="s">
        <v>354</v>
      </c>
      <c r="M146" s="7"/>
    </row>
    <row r="147" spans="1:14" ht="12.75">
      <c r="A147" s="22" t="s">
        <v>235</v>
      </c>
      <c r="B147" s="35"/>
      <c r="C147" s="14"/>
      <c r="D147" s="11">
        <v>42239</v>
      </c>
      <c r="E147" s="14"/>
      <c r="F147" s="13" t="s">
        <v>236</v>
      </c>
      <c r="G147" s="5">
        <v>0</v>
      </c>
      <c r="H147" s="5">
        <f t="shared" si="28"/>
        <v>0</v>
      </c>
      <c r="I147" s="5">
        <f t="shared" si="29"/>
        <v>0</v>
      </c>
      <c r="J147" s="7"/>
      <c r="K147" s="7"/>
      <c r="L147" s="30" t="s">
        <v>354</v>
      </c>
      <c r="M147" s="7"/>
    </row>
    <row r="148" spans="1:14" ht="12.75">
      <c r="A148" s="34" t="s">
        <v>237</v>
      </c>
      <c r="B148" s="35"/>
      <c r="C148" s="14"/>
      <c r="D148" s="36">
        <v>4225</v>
      </c>
      <c r="E148" s="24"/>
      <c r="F148" s="71" t="s">
        <v>238</v>
      </c>
      <c r="G148" s="27">
        <f>SUM(G149:G152)</f>
        <v>0</v>
      </c>
      <c r="H148" s="27">
        <f t="shared" si="28"/>
        <v>0</v>
      </c>
      <c r="I148" s="27">
        <f>SUM(I149:I152)</f>
        <v>0</v>
      </c>
      <c r="J148" s="27"/>
      <c r="K148" s="27"/>
      <c r="L148" s="30" t="s">
        <v>354</v>
      </c>
      <c r="M148" s="32"/>
    </row>
    <row r="149" spans="1:14" ht="12.75">
      <c r="A149" s="22" t="s">
        <v>239</v>
      </c>
      <c r="B149" s="35"/>
      <c r="C149" s="14"/>
      <c r="D149" s="11">
        <v>42251</v>
      </c>
      <c r="E149" s="14"/>
      <c r="F149" s="13" t="s">
        <v>240</v>
      </c>
      <c r="G149" s="5">
        <v>0</v>
      </c>
      <c r="H149" s="5">
        <f t="shared" si="28"/>
        <v>0</v>
      </c>
      <c r="I149" s="5">
        <f>G149</f>
        <v>0</v>
      </c>
      <c r="J149" s="5"/>
      <c r="K149" s="7"/>
      <c r="L149" s="30" t="s">
        <v>354</v>
      </c>
      <c r="M149" s="7"/>
    </row>
    <row r="150" spans="1:14" ht="12.75">
      <c r="A150" s="22" t="s">
        <v>241</v>
      </c>
      <c r="B150" s="35"/>
      <c r="C150" s="14"/>
      <c r="D150" s="11">
        <v>42252</v>
      </c>
      <c r="E150" s="14"/>
      <c r="F150" s="13" t="s">
        <v>242</v>
      </c>
      <c r="G150" s="5">
        <v>0</v>
      </c>
      <c r="H150" s="5">
        <f t="shared" si="28"/>
        <v>0</v>
      </c>
      <c r="I150" s="5">
        <f>G150</f>
        <v>0</v>
      </c>
      <c r="J150" s="5"/>
      <c r="K150" s="7"/>
      <c r="L150" s="30" t="s">
        <v>354</v>
      </c>
      <c r="M150" s="7"/>
    </row>
    <row r="151" spans="1:14" ht="12.75">
      <c r="A151" s="22" t="s">
        <v>243</v>
      </c>
      <c r="B151" s="35"/>
      <c r="C151" s="14"/>
      <c r="D151" s="11">
        <v>42253</v>
      </c>
      <c r="E151" s="14"/>
      <c r="F151" s="13" t="s">
        <v>244</v>
      </c>
      <c r="G151" s="5">
        <v>0</v>
      </c>
      <c r="H151" s="5">
        <f t="shared" si="28"/>
        <v>0</v>
      </c>
      <c r="I151" s="5">
        <f>G151</f>
        <v>0</v>
      </c>
      <c r="J151" s="5"/>
      <c r="K151" s="7"/>
      <c r="L151" s="30" t="s">
        <v>354</v>
      </c>
      <c r="M151" s="7"/>
    </row>
    <row r="152" spans="1:14" ht="12.75">
      <c r="A152" s="22" t="s">
        <v>245</v>
      </c>
      <c r="B152" s="35"/>
      <c r="C152" s="14"/>
      <c r="D152" s="11">
        <v>42259</v>
      </c>
      <c r="E152" s="14"/>
      <c r="F152" s="13" t="s">
        <v>246</v>
      </c>
      <c r="G152" s="5">
        <v>0</v>
      </c>
      <c r="H152" s="5">
        <f t="shared" si="28"/>
        <v>0</v>
      </c>
      <c r="I152" s="5">
        <f>G152</f>
        <v>0</v>
      </c>
      <c r="J152" s="5"/>
      <c r="K152" s="7"/>
      <c r="L152" s="30" t="s">
        <v>354</v>
      </c>
      <c r="M152" s="7"/>
    </row>
    <row r="153" spans="1:14" ht="12.75">
      <c r="A153" s="34" t="s">
        <v>247</v>
      </c>
      <c r="B153" s="35"/>
      <c r="C153" s="14"/>
      <c r="D153" s="36">
        <v>4226</v>
      </c>
      <c r="E153" s="24"/>
      <c r="F153" s="71" t="s">
        <v>248</v>
      </c>
      <c r="G153" s="27">
        <f>SUM(G154:G155)</f>
        <v>0</v>
      </c>
      <c r="H153" s="27">
        <f t="shared" si="28"/>
        <v>0</v>
      </c>
      <c r="I153" s="27">
        <f>SUM(I154:I155)</f>
        <v>0</v>
      </c>
      <c r="J153" s="27"/>
      <c r="K153" s="27"/>
      <c r="L153" s="30" t="s">
        <v>354</v>
      </c>
      <c r="M153" s="32"/>
    </row>
    <row r="154" spans="1:14" ht="12.75">
      <c r="A154" s="22" t="s">
        <v>249</v>
      </c>
      <c r="B154" s="35"/>
      <c r="C154" s="14"/>
      <c r="D154" s="11">
        <v>42261</v>
      </c>
      <c r="E154" s="14"/>
      <c r="F154" s="13" t="s">
        <v>250</v>
      </c>
      <c r="G154" s="5">
        <v>0</v>
      </c>
      <c r="H154" s="5">
        <f t="shared" si="28"/>
        <v>0</v>
      </c>
      <c r="I154" s="5">
        <f t="shared" ref="I154:I159" si="30">G154</f>
        <v>0</v>
      </c>
      <c r="J154" s="7"/>
      <c r="K154" s="7"/>
      <c r="L154" s="30" t="s">
        <v>354</v>
      </c>
      <c r="M154" s="7"/>
    </row>
    <row r="155" spans="1:14" ht="12.75">
      <c r="A155" s="22" t="s">
        <v>251</v>
      </c>
      <c r="B155" s="35"/>
      <c r="C155" s="14"/>
      <c r="D155" s="11">
        <v>42262</v>
      </c>
      <c r="E155" s="14"/>
      <c r="F155" s="13" t="s">
        <v>252</v>
      </c>
      <c r="G155" s="5">
        <v>0</v>
      </c>
      <c r="H155" s="5">
        <f t="shared" si="28"/>
        <v>0</v>
      </c>
      <c r="I155" s="5">
        <f t="shared" si="30"/>
        <v>0</v>
      </c>
      <c r="J155" s="5"/>
      <c r="K155" s="7"/>
      <c r="L155" s="30" t="s">
        <v>354</v>
      </c>
      <c r="M155" s="7"/>
    </row>
    <row r="156" spans="1:14" ht="12.75">
      <c r="A156" s="34" t="s">
        <v>253</v>
      </c>
      <c r="B156" s="35"/>
      <c r="C156" s="14"/>
      <c r="D156" s="36">
        <v>4227</v>
      </c>
      <c r="E156" s="24"/>
      <c r="F156" s="71" t="s">
        <v>345</v>
      </c>
      <c r="G156" s="27">
        <f>SUM(G157:G159)</f>
        <v>0</v>
      </c>
      <c r="H156" s="27">
        <f t="shared" si="28"/>
        <v>0</v>
      </c>
      <c r="I156" s="27">
        <f t="shared" si="30"/>
        <v>0</v>
      </c>
      <c r="J156" s="27"/>
      <c r="K156" s="27"/>
      <c r="L156" s="30" t="s">
        <v>354</v>
      </c>
      <c r="M156" s="32"/>
      <c r="N156" s="33"/>
    </row>
    <row r="157" spans="1:14" ht="12.75">
      <c r="A157" s="22" t="s">
        <v>254</v>
      </c>
      <c r="B157" s="35"/>
      <c r="C157" s="14"/>
      <c r="D157" s="11">
        <v>42271</v>
      </c>
      <c r="E157" s="14"/>
      <c r="F157" s="13" t="s">
        <v>255</v>
      </c>
      <c r="G157" s="5">
        <v>0</v>
      </c>
      <c r="H157" s="5">
        <f t="shared" si="28"/>
        <v>0</v>
      </c>
      <c r="I157" s="5">
        <f t="shared" si="30"/>
        <v>0</v>
      </c>
      <c r="J157" s="5" t="s">
        <v>335</v>
      </c>
      <c r="K157" s="7"/>
      <c r="L157" s="30" t="s">
        <v>354</v>
      </c>
      <c r="M157" s="7"/>
    </row>
    <row r="158" spans="1:14" ht="12.75">
      <c r="A158" s="22" t="s">
        <v>256</v>
      </c>
      <c r="B158" s="35"/>
      <c r="C158" s="14"/>
      <c r="D158" s="11">
        <v>42272</v>
      </c>
      <c r="E158" s="14"/>
      <c r="F158" s="13" t="s">
        <v>257</v>
      </c>
      <c r="G158" s="5">
        <v>0</v>
      </c>
      <c r="H158" s="5">
        <f t="shared" si="28"/>
        <v>0</v>
      </c>
      <c r="I158" s="5">
        <f t="shared" si="30"/>
        <v>0</v>
      </c>
      <c r="J158" s="5"/>
      <c r="K158" s="7"/>
      <c r="L158" s="30" t="s">
        <v>354</v>
      </c>
      <c r="M158" s="7"/>
    </row>
    <row r="159" spans="1:14" ht="12.75">
      <c r="A159" s="22" t="s">
        <v>258</v>
      </c>
      <c r="B159" s="35"/>
      <c r="C159" s="14"/>
      <c r="D159" s="11">
        <v>42273</v>
      </c>
      <c r="E159" s="14"/>
      <c r="F159" s="13" t="s">
        <v>259</v>
      </c>
      <c r="G159" s="5">
        <v>0</v>
      </c>
      <c r="H159" s="5">
        <f t="shared" si="28"/>
        <v>0</v>
      </c>
      <c r="I159" s="5">
        <f t="shared" si="30"/>
        <v>0</v>
      </c>
      <c r="J159" s="7"/>
      <c r="K159" s="7"/>
      <c r="L159" s="30" t="s">
        <v>354</v>
      </c>
      <c r="M159" s="7"/>
    </row>
    <row r="160" spans="1:14" ht="12.75">
      <c r="A160" s="22"/>
      <c r="B160" s="35"/>
      <c r="C160" s="24">
        <v>423</v>
      </c>
      <c r="D160" s="36"/>
      <c r="E160" s="24"/>
      <c r="F160" s="71" t="s">
        <v>260</v>
      </c>
      <c r="G160" s="27">
        <f>G161</f>
        <v>0</v>
      </c>
      <c r="H160" s="28">
        <f t="shared" si="28"/>
        <v>0</v>
      </c>
      <c r="I160" s="27">
        <f>I161</f>
        <v>0</v>
      </c>
      <c r="J160" s="27"/>
      <c r="K160" s="27"/>
      <c r="L160" s="30" t="s">
        <v>354</v>
      </c>
      <c r="M160" s="32"/>
    </row>
    <row r="161" spans="1:14" ht="12.75">
      <c r="A161" s="34" t="s">
        <v>261</v>
      </c>
      <c r="B161" s="35"/>
      <c r="C161" s="14"/>
      <c r="D161" s="36">
        <v>4231</v>
      </c>
      <c r="E161" s="24"/>
      <c r="F161" s="71" t="s">
        <v>262</v>
      </c>
      <c r="G161" s="27">
        <f>SUM(G162:G163)</f>
        <v>0</v>
      </c>
      <c r="H161" s="27">
        <f t="shared" si="28"/>
        <v>0</v>
      </c>
      <c r="I161" s="27">
        <f>SUM(I162:I163)</f>
        <v>0</v>
      </c>
      <c r="J161" s="27"/>
      <c r="K161" s="27"/>
      <c r="L161" s="30" t="s">
        <v>354</v>
      </c>
      <c r="M161" s="32"/>
    </row>
    <row r="162" spans="1:14" ht="12.75">
      <c r="A162" s="22" t="s">
        <v>263</v>
      </c>
      <c r="B162" s="35"/>
      <c r="C162" s="14"/>
      <c r="D162" s="11">
        <v>42311</v>
      </c>
      <c r="E162" s="14"/>
      <c r="F162" s="13" t="s">
        <v>264</v>
      </c>
      <c r="G162" s="5">
        <v>0</v>
      </c>
      <c r="H162" s="5">
        <f t="shared" si="28"/>
        <v>0</v>
      </c>
      <c r="I162" s="5">
        <f>G162</f>
        <v>0</v>
      </c>
      <c r="J162" s="5"/>
      <c r="K162" s="7"/>
      <c r="L162" s="30" t="s">
        <v>354</v>
      </c>
      <c r="M162" s="7"/>
    </row>
    <row r="163" spans="1:14" ht="12.75">
      <c r="A163" s="22" t="s">
        <v>265</v>
      </c>
      <c r="B163" s="35"/>
      <c r="C163" s="14"/>
      <c r="D163" s="11">
        <v>42313</v>
      </c>
      <c r="E163" s="14"/>
      <c r="F163" s="13" t="s">
        <v>266</v>
      </c>
      <c r="G163" s="5">
        <v>0</v>
      </c>
      <c r="H163" s="5">
        <f t="shared" si="28"/>
        <v>0</v>
      </c>
      <c r="I163" s="5">
        <f>G163</f>
        <v>0</v>
      </c>
      <c r="J163" s="5"/>
      <c r="K163" s="7"/>
      <c r="L163" s="30" t="s">
        <v>354</v>
      </c>
      <c r="M163" s="7"/>
    </row>
    <row r="164" spans="1:14" ht="12.75">
      <c r="A164" s="22"/>
      <c r="B164" s="35"/>
      <c r="C164" s="24">
        <v>424</v>
      </c>
      <c r="D164" s="36"/>
      <c r="E164" s="24"/>
      <c r="F164" s="71" t="s">
        <v>267</v>
      </c>
      <c r="G164" s="27">
        <v>96150</v>
      </c>
      <c r="H164" s="28">
        <f t="shared" si="28"/>
        <v>76920</v>
      </c>
      <c r="I164" s="27">
        <f>G164</f>
        <v>96150</v>
      </c>
      <c r="J164" s="27"/>
      <c r="K164" s="27"/>
      <c r="L164" s="30" t="s">
        <v>354</v>
      </c>
      <c r="M164" s="32"/>
    </row>
    <row r="165" spans="1:14" ht="15.75" customHeight="1">
      <c r="A165" s="34" t="s">
        <v>268</v>
      </c>
      <c r="B165" s="35"/>
      <c r="C165" s="14"/>
      <c r="D165" s="36">
        <v>4241</v>
      </c>
      <c r="E165" s="24"/>
      <c r="F165" s="71" t="s">
        <v>269</v>
      </c>
      <c r="G165" s="40">
        <v>96150</v>
      </c>
      <c r="H165" s="27">
        <f t="shared" si="28"/>
        <v>76920</v>
      </c>
      <c r="I165" s="27">
        <f>G165</f>
        <v>96150</v>
      </c>
      <c r="J165" s="27"/>
      <c r="K165" s="27"/>
      <c r="L165" s="30" t="s">
        <v>354</v>
      </c>
      <c r="M165" s="32"/>
      <c r="N165" s="33"/>
    </row>
    <row r="166" spans="1:14" ht="12.75">
      <c r="A166" s="22" t="s">
        <v>270</v>
      </c>
      <c r="B166" s="35"/>
      <c r="C166" s="14"/>
      <c r="D166" s="11">
        <v>42411</v>
      </c>
      <c r="E166" s="42" t="s">
        <v>288</v>
      </c>
      <c r="F166" s="13" t="s">
        <v>271</v>
      </c>
      <c r="G166" s="5">
        <v>96150</v>
      </c>
      <c r="H166" s="27">
        <f t="shared" si="28"/>
        <v>76920</v>
      </c>
      <c r="I166" s="5">
        <f>G166</f>
        <v>96150</v>
      </c>
      <c r="J166" s="7" t="s">
        <v>335</v>
      </c>
      <c r="K166" s="7"/>
      <c r="L166" s="30" t="s">
        <v>354</v>
      </c>
      <c r="M166" s="7"/>
    </row>
    <row r="167" spans="1:14" ht="12.75">
      <c r="A167" s="22"/>
      <c r="B167" s="35"/>
      <c r="C167" s="24">
        <v>425</v>
      </c>
      <c r="D167" s="11"/>
      <c r="E167" s="14"/>
      <c r="F167" s="71" t="s">
        <v>272</v>
      </c>
      <c r="G167" s="27">
        <v>0</v>
      </c>
      <c r="H167" s="28">
        <f t="shared" si="28"/>
        <v>0</v>
      </c>
      <c r="I167" s="27">
        <v>0</v>
      </c>
      <c r="J167" s="27"/>
      <c r="K167" s="27"/>
      <c r="L167" s="30" t="s">
        <v>354</v>
      </c>
      <c r="M167" s="32"/>
    </row>
    <row r="168" spans="1:14" ht="12.75">
      <c r="A168" s="22"/>
      <c r="B168" s="35"/>
      <c r="C168" s="24">
        <v>426</v>
      </c>
      <c r="D168" s="36"/>
      <c r="E168" s="24"/>
      <c r="F168" s="71" t="s">
        <v>273</v>
      </c>
      <c r="G168" s="27">
        <f>G169</f>
        <v>0</v>
      </c>
      <c r="H168" s="28">
        <f t="shared" si="28"/>
        <v>0</v>
      </c>
      <c r="I168" s="27">
        <f>I169</f>
        <v>0</v>
      </c>
      <c r="J168" s="27"/>
      <c r="K168" s="27"/>
      <c r="L168" s="30" t="s">
        <v>354</v>
      </c>
      <c r="M168" s="32"/>
    </row>
    <row r="169" spans="1:14" ht="12.75">
      <c r="A169" s="34" t="s">
        <v>274</v>
      </c>
      <c r="B169" s="35"/>
      <c r="C169" s="24"/>
      <c r="D169" s="36">
        <v>4262</v>
      </c>
      <c r="E169" s="24"/>
      <c r="F169" s="71" t="s">
        <v>275</v>
      </c>
      <c r="G169" s="27">
        <f>G170</f>
        <v>0</v>
      </c>
      <c r="H169" s="27">
        <f t="shared" si="28"/>
        <v>0</v>
      </c>
      <c r="I169" s="27">
        <f>SUM(I170:I170)</f>
        <v>0</v>
      </c>
      <c r="J169" s="27"/>
      <c r="K169" s="27"/>
      <c r="L169" s="30" t="s">
        <v>354</v>
      </c>
      <c r="M169" s="32"/>
    </row>
    <row r="170" spans="1:14" ht="12.75">
      <c r="A170" s="22" t="s">
        <v>276</v>
      </c>
      <c r="B170" s="35"/>
      <c r="C170" s="14"/>
      <c r="D170" s="11">
        <v>42621</v>
      </c>
      <c r="E170" s="14"/>
      <c r="F170" s="13" t="s">
        <v>275</v>
      </c>
      <c r="G170" s="5">
        <v>0</v>
      </c>
      <c r="H170" s="5">
        <f t="shared" si="28"/>
        <v>0</v>
      </c>
      <c r="I170" s="5">
        <f>G170</f>
        <v>0</v>
      </c>
      <c r="J170" s="5"/>
      <c r="K170" s="7"/>
      <c r="L170" s="30" t="s">
        <v>354</v>
      </c>
      <c r="M170" s="7"/>
    </row>
    <row r="171" spans="1:14" ht="11.25" customHeight="1">
      <c r="A171" s="73"/>
      <c r="B171" s="73"/>
      <c r="C171" s="74"/>
      <c r="D171" s="74"/>
      <c r="E171" s="74"/>
      <c r="F171" s="74"/>
      <c r="H171" s="75"/>
    </row>
    <row r="172" spans="1:14" ht="16.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73"/>
    </row>
    <row r="173" spans="1:14" ht="11.25" customHeight="1">
      <c r="A173" s="3"/>
      <c r="B173" s="76"/>
      <c r="C173" s="3"/>
      <c r="D173" s="3"/>
      <c r="E173" s="3"/>
      <c r="F173" s="3"/>
      <c r="G173" s="3"/>
      <c r="H173" s="3"/>
      <c r="I173" s="3"/>
      <c r="J173" s="3"/>
      <c r="M173" s="77"/>
    </row>
    <row r="174" spans="1:14" ht="11.25" customHeight="1">
      <c r="A174" s="78" t="s">
        <v>349</v>
      </c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7"/>
    </row>
    <row r="175" spans="1:14" ht="1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M175" s="80"/>
    </row>
    <row r="176" spans="1:14" ht="34.5" customHeight="1">
      <c r="A176" s="98" t="s">
        <v>351</v>
      </c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</row>
    <row r="177" spans="1:13" ht="15.75">
      <c r="A177" s="76"/>
      <c r="B177" s="3"/>
      <c r="C177" s="3"/>
      <c r="D177" s="3"/>
      <c r="E177" s="3"/>
      <c r="F177" s="3"/>
      <c r="G177" s="3"/>
      <c r="H177" s="3"/>
      <c r="I177" s="81"/>
      <c r="J177" s="81"/>
      <c r="K177" s="81"/>
      <c r="L177" s="81"/>
      <c r="M177" s="77"/>
    </row>
    <row r="178" spans="1:13" ht="15" customHeight="1">
      <c r="A178" s="82"/>
      <c r="B178" s="82"/>
      <c r="C178" s="82"/>
      <c r="D178" s="82"/>
      <c r="E178" s="82"/>
      <c r="H178" s="75"/>
      <c r="I178" s="99" t="s">
        <v>282</v>
      </c>
      <c r="J178" s="99"/>
      <c r="K178" s="99"/>
      <c r="L178" s="83"/>
    </row>
    <row r="179" spans="1:13" ht="15.75">
      <c r="A179" s="84"/>
      <c r="B179" s="85"/>
      <c r="C179" s="72"/>
      <c r="D179" s="72"/>
      <c r="E179" s="72"/>
      <c r="H179" s="75"/>
    </row>
    <row r="180" spans="1:13">
      <c r="A180" s="85"/>
      <c r="B180" s="85"/>
      <c r="C180" s="72"/>
      <c r="D180" s="72"/>
      <c r="E180" s="72"/>
      <c r="F180" s="86"/>
      <c r="H180" s="75"/>
    </row>
    <row r="181" spans="1:13" ht="12.75">
      <c r="A181" s="99"/>
      <c r="B181" s="99"/>
      <c r="C181" s="99"/>
      <c r="D181" s="99"/>
      <c r="E181" s="85"/>
      <c r="F181" s="87"/>
      <c r="H181" s="75"/>
      <c r="I181" s="100" t="s">
        <v>350</v>
      </c>
      <c r="J181" s="100"/>
      <c r="K181" s="100"/>
      <c r="L181" s="83"/>
    </row>
    <row r="182" spans="1:13">
      <c r="A182" s="85"/>
      <c r="B182" s="85"/>
      <c r="C182" s="72"/>
      <c r="D182" s="72"/>
      <c r="E182" s="72"/>
      <c r="F182" s="87"/>
      <c r="H182" s="75"/>
    </row>
    <row r="183" spans="1:13">
      <c r="A183" s="85"/>
      <c r="B183" s="85"/>
      <c r="C183" s="72"/>
      <c r="D183" s="72"/>
      <c r="E183" s="72"/>
      <c r="F183" s="87"/>
      <c r="H183" s="75"/>
    </row>
    <row r="184" spans="1:13" ht="77.25" customHeight="1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88"/>
    </row>
    <row r="185" spans="1:13">
      <c r="H185" s="75"/>
    </row>
    <row r="186" spans="1:13">
      <c r="H186" s="75"/>
    </row>
    <row r="187" spans="1:13">
      <c r="H187" s="75"/>
    </row>
    <row r="188" spans="1:13">
      <c r="H188" s="75"/>
    </row>
    <row r="189" spans="1:13">
      <c r="H189" s="75"/>
    </row>
    <row r="190" spans="1:13">
      <c r="H190" s="75"/>
    </row>
    <row r="191" spans="1:13">
      <c r="H191" s="75"/>
    </row>
    <row r="192" spans="1:13">
      <c r="H192" s="75"/>
    </row>
    <row r="193" spans="8:8">
      <c r="H193" s="75"/>
    </row>
    <row r="194" spans="8:8">
      <c r="H194" s="75"/>
    </row>
    <row r="195" spans="8:8">
      <c r="H195" s="75"/>
    </row>
    <row r="196" spans="8:8">
      <c r="H196" s="75"/>
    </row>
    <row r="197" spans="8:8">
      <c r="H197" s="75"/>
    </row>
    <row r="198" spans="8:8">
      <c r="H198" s="75"/>
    </row>
    <row r="199" spans="8:8">
      <c r="H199" s="75"/>
    </row>
    <row r="200" spans="8:8">
      <c r="H200" s="75"/>
    </row>
    <row r="201" spans="8:8">
      <c r="H201" s="75"/>
    </row>
    <row r="202" spans="8:8">
      <c r="H202" s="75"/>
    </row>
  </sheetData>
  <mergeCells count="18">
    <mergeCell ref="A2:F2"/>
    <mergeCell ref="A4:C4"/>
    <mergeCell ref="A6:F6"/>
    <mergeCell ref="A7:F7"/>
    <mergeCell ref="J44:J46"/>
    <mergeCell ref="A3:D3"/>
    <mergeCell ref="A8:M8"/>
    <mergeCell ref="A9:M9"/>
    <mergeCell ref="A10:M10"/>
    <mergeCell ref="B11:D11"/>
    <mergeCell ref="K44:K46"/>
    <mergeCell ref="A184:K184"/>
    <mergeCell ref="J60:J63"/>
    <mergeCell ref="A172:K172"/>
    <mergeCell ref="A176:M176"/>
    <mergeCell ref="I178:K178"/>
    <mergeCell ref="A181:D181"/>
    <mergeCell ref="I181:K181"/>
  </mergeCells>
  <printOptions horizontalCentered="1"/>
  <pageMargins left="0" right="0" top="0.39370078740157483" bottom="0.35433070866141736" header="0" footer="0"/>
  <pageSetup paperSize="9" scale="75" orientation="portrait" r:id="rId1"/>
  <headerFooter alignWithMargins="0"/>
  <rowBreaks count="2" manualBreakCount="2">
    <brk id="66" max="12" man="1"/>
    <brk id="14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 2024</vt:lpstr>
      <vt:lpstr>'plan nabave 2024'!Podrucje_ispisa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2023-12-21T09:20:09Z</cp:lastPrinted>
  <dcterms:created xsi:type="dcterms:W3CDTF">2016-12-13T13:54:41Z</dcterms:created>
  <dcterms:modified xsi:type="dcterms:W3CDTF">2023-12-21T09:21:12Z</dcterms:modified>
</cp:coreProperties>
</file>