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AŽNA MAPA ZA SVE\PRORAČUNSKI IZVJEŠTAJ 2024\POLUGODIŠNJI IZVJEŠTAJ 01.-30.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E302" i="9" s="1"/>
  <c r="B302" i="9" s="1"/>
  <c r="G302" i="9"/>
  <c r="F302" i="9"/>
  <c r="H301" i="9"/>
  <c r="G301" i="9"/>
  <c r="F301" i="9"/>
  <c r="E301" i="9"/>
  <c r="B301" i="9"/>
  <c r="H300" i="9"/>
  <c r="E300" i="9" s="1"/>
  <c r="B300" i="9" s="1"/>
  <c r="G300" i="9"/>
  <c r="F300" i="9"/>
  <c r="H299" i="9"/>
  <c r="G299" i="9"/>
  <c r="F299" i="9"/>
  <c r="E299" i="9"/>
  <c r="B299" i="9" s="1"/>
  <c r="H298" i="9"/>
  <c r="G298" i="9"/>
  <c r="F298" i="9"/>
  <c r="E298" i="9"/>
  <c r="B298" i="9"/>
  <c r="H297" i="9"/>
  <c r="E297" i="9" s="1"/>
  <c r="B297" i="9" s="1"/>
  <c r="G297" i="9"/>
  <c r="F297" i="9"/>
  <c r="H296" i="9"/>
  <c r="G296" i="9"/>
  <c r="F296" i="9"/>
  <c r="E296" i="9"/>
  <c r="B296" i="9"/>
  <c r="H295" i="9"/>
  <c r="G295" i="9"/>
  <c r="F295" i="9"/>
  <c r="E295" i="9"/>
  <c r="B295" i="9" s="1"/>
  <c r="H294" i="9"/>
  <c r="G294" i="9"/>
  <c r="F294" i="9"/>
  <c r="E294" i="9"/>
  <c r="B294" i="9"/>
  <c r="H293" i="9"/>
  <c r="E293" i="9" s="1"/>
  <c r="B293" i="9" s="1"/>
  <c r="G293" i="9"/>
  <c r="F293" i="9"/>
  <c r="H292" i="9"/>
  <c r="E292" i="9" s="1"/>
  <c r="B292" i="9" s="1"/>
  <c r="G292" i="9"/>
  <c r="F292" i="9"/>
  <c r="H291" i="9"/>
  <c r="G291" i="9"/>
  <c r="F291" i="9"/>
  <c r="E291" i="9"/>
  <c r="B291" i="9"/>
  <c r="F290" i="9"/>
  <c r="F289" i="9"/>
  <c r="H288" i="9"/>
  <c r="G288" i="9"/>
  <c r="F288" i="9"/>
  <c r="E288" i="9"/>
  <c r="B288" i="9"/>
  <c r="H287" i="9"/>
  <c r="G287" i="9"/>
  <c r="F287" i="9"/>
  <c r="E287" i="9"/>
  <c r="B287" i="9" s="1"/>
  <c r="H286" i="9"/>
  <c r="G286" i="9"/>
  <c r="F286" i="9"/>
  <c r="H285" i="9"/>
  <c r="E285" i="9" s="1"/>
  <c r="B285" i="9" s="1"/>
  <c r="G285" i="9"/>
  <c r="F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s="1"/>
  <c r="B217" i="9" s="1"/>
  <c r="E217" i="9"/>
  <c r="M216" i="9"/>
  <c r="L216" i="9"/>
  <c r="F216" i="9"/>
  <c r="E216" i="9"/>
  <c r="B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E33" i="9" s="1"/>
  <c r="B33" i="9" s="1"/>
  <c r="G33" i="9"/>
  <c r="F33" i="9"/>
  <c r="H32" i="9"/>
  <c r="G32" i="9"/>
  <c r="F32" i="9"/>
  <c r="E32" i="9"/>
  <c r="B32" i="9" s="1"/>
  <c r="H31" i="9"/>
  <c r="G31" i="9"/>
  <c r="F31" i="9"/>
  <c r="E31" i="9"/>
  <c r="B31" i="9"/>
  <c r="H30" i="9"/>
  <c r="G30" i="9"/>
  <c r="F30" i="9"/>
  <c r="E30" i="9"/>
  <c r="B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27" i="9" l="1"/>
  <c r="B27" i="9" s="1"/>
  <c r="E286" i="9"/>
  <c r="B286" i="9" s="1"/>
  <c r="E644" i="4"/>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4" i="9"/>
  <c r="E284" i="9" s="1"/>
  <c r="B284" i="9" s="1"/>
  <c r="G278" i="9"/>
  <c r="E278" i="9" s="1"/>
  <c r="F6" i="5"/>
  <c r="F88" i="5"/>
  <c r="F149" i="5"/>
  <c r="F177" i="5"/>
  <c r="F190" i="5"/>
  <c r="F206" i="5"/>
  <c r="F5" i="6"/>
  <c r="D141"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7" i="9"/>
  <c r="E316" i="9"/>
  <c r="H1435" i="1"/>
  <c r="G1435" i="1"/>
  <c r="H9" i="3"/>
  <c r="B312" i="9"/>
  <c r="E311"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L16" i="9"/>
  <c r="F16" i="9" s="1"/>
  <c r="H16" i="9"/>
  <c r="G16" i="9"/>
  <c r="E16" i="9" s="1"/>
  <c r="B16" i="9" s="1"/>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F15" i="9" l="1"/>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<sst xmlns="http://schemas.openxmlformats.org/spreadsheetml/2006/main" count="4360" uniqueCount="3421">
  <si>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</si>
  <si>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</si>
  <si>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</si>
  <si>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</si>
  <si>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</si>
  <si>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</si>
  <si>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</si>
  <si>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</si>
  <si>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</si>
  <si>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</si>
  <si>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</si>
  <si>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</si>
  <si>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</si>
  <si>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</si>
  <si>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</si>
  <si>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</si>
  <si>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</si>
  <si>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</si>
  <si>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</si>
  <si>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</si>
  <si>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</si>
  <si>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</si>
  <si>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</si>
  <si>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</si>
  <si>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</si>
  <si>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</si>
  <si>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</si>
  <si>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</si>
  <si>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</si>
  <si>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</si>
  <si>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</si>
  <si>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MALEŠNICA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</si>
  <si>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</si>
  <si>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</si>
  <si>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</si>
  <si>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</si>
  <si>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</si>
  <si>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</si>
  <si>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</si>
  <si>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</si>
  <si>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</si>
  <si>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</si>
  <si>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</si>
  <si>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</si>
  <si>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</si>
  <si>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</si>
  <si>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</si>
  <si>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</si>
  <si>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</si>
  <si>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15294 - OSNOVNA ŠKOLA MALEŠNICA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</si>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</sst>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1401615.95</v>
      </c>
      <c r="D2" s="6">
        <f>'PR-RAS'!E6</f>
        <v>1767819.0099999998</v>
      </c>
      <c r="E2" s="6">
        <v>0</v>
      </c>
      <c r="F2" s="6">
        <v>0</v>
      </c>
      <c r="G2" s="7">
        <f t="shared" ref="G2:G264" si="0">(B2/1000)*(C2*1+D2*2)</f>
        <v>4937.2539699999998</v>
      </c>
      <c r="H2" s="7">
        <f t="shared" ref="H2:H264" si="1">ABS(C2-ROUND(C2,0))+ABS(D2-ROUND(D2,0))</f>
        <v>5.9999999823048711E-2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1097303.99</v>
      </c>
      <c r="D46" s="1">
        <f>'PR-RAS'!E50</f>
        <v>1414335.88</v>
      </c>
      <c r="E46" s="1">
        <v>0</v>
      </c>
      <c r="F46" s="1">
        <v>0</v>
      </c>
      <c r="G46" s="2">
        <f t="shared" si="0"/>
        <v>176668.90875</v>
      </c>
      <c r="H46" s="2">
        <f t="shared" si="1"/>
        <v>0.13000000012107193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1067707.29</v>
      </c>
      <c r="D64" s="1">
        <f>'PR-RAS'!E68</f>
        <v>1381695.75</v>
      </c>
      <c r="E64" s="1">
        <v>0</v>
      </c>
      <c r="F64" s="1">
        <v>0</v>
      </c>
      <c r="G64" s="2">
        <f t="shared" si="0"/>
        <v>241359.22377000001</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1067707.29</v>
      </c>
      <c r="D65" s="1">
        <f>'PR-RAS'!E69</f>
        <v>1381695.75</v>
      </c>
      <c r="E65" s="1">
        <v>0</v>
      </c>
      <c r="F65" s="1">
        <v>0</v>
      </c>
      <c r="G65" s="2">
        <f t="shared" si="0"/>
        <v>245190.32256</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29596.7</v>
      </c>
      <c r="D73" s="1">
        <f>'PR-RAS'!E77</f>
        <v>32640.13</v>
      </c>
      <c r="E73" s="1">
        <v>0</v>
      </c>
      <c r="F73" s="1">
        <v>0</v>
      </c>
      <c r="G73" s="2">
        <f t="shared" si="0"/>
        <v>6831.1411200000002</v>
      </c>
      <c r="H73" s="2">
        <f t="shared" si="1"/>
        <v>0.43000000000029104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29596.7</v>
      </c>
      <c r="D76" s="1">
        <f>'PR-RAS'!E80</f>
        <v>32640.13</v>
      </c>
      <c r="E76" s="1">
        <v>0</v>
      </c>
      <c r="F76" s="1">
        <v>0</v>
      </c>
      <c r="G76" s="2">
        <f t="shared" si="0"/>
        <v>7115.7719999999999</v>
      </c>
      <c r="H76" s="2">
        <f t="shared" si="1"/>
        <v>0.43000000000029104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6.34</v>
      </c>
      <c r="D78" s="1">
        <f>'PR-RAS'!E82</f>
        <v>54.46</v>
      </c>
      <c r="E78" s="1">
        <v>0</v>
      </c>
      <c r="F78" s="1">
        <v>0</v>
      </c>
      <c r="G78" s="2">
        <f t="shared" si="0"/>
        <v>8.875020000000001</v>
      </c>
      <c r="H78" s="2">
        <f t="shared" si="1"/>
        <v>0.80000000000000071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6.34</v>
      </c>
      <c r="D79" s="1">
        <f>'PR-RAS'!E83</f>
        <v>54.46</v>
      </c>
      <c r="E79" s="1">
        <v>0</v>
      </c>
      <c r="F79" s="1">
        <v>0</v>
      </c>
      <c r="G79" s="2">
        <f t="shared" si="0"/>
        <v>8.9902800000000003</v>
      </c>
      <c r="H79" s="2">
        <f t="shared" si="1"/>
        <v>0.80000000000000071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6.34</v>
      </c>
      <c r="D81" s="1">
        <f>'PR-RAS'!E85</f>
        <v>54.46</v>
      </c>
      <c r="E81" s="1">
        <v>0</v>
      </c>
      <c r="F81" s="1">
        <v>0</v>
      </c>
      <c r="G81" s="2">
        <f t="shared" si="0"/>
        <v>9.2208000000000006</v>
      </c>
      <c r="H81" s="2">
        <f t="shared" si="1"/>
        <v>0.80000000000000071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69811.13</v>
      </c>
      <c r="D102" s="1">
        <f>'PR-RAS'!E106</f>
        <v>67441.009999999995</v>
      </c>
      <c r="E102" s="1">
        <v>0</v>
      </c>
      <c r="F102" s="1">
        <v>0</v>
      </c>
      <c r="G102" s="2">
        <f t="shared" si="0"/>
        <v>20674.008150000001</v>
      </c>
      <c r="H102" s="2">
        <f t="shared" si="1"/>
        <v>0.13999999999941792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69811.13</v>
      </c>
      <c r="D108" s="1">
        <f>'PR-RAS'!E112</f>
        <v>67441.009999999995</v>
      </c>
      <c r="E108" s="1">
        <v>0</v>
      </c>
      <c r="F108" s="1">
        <v>0</v>
      </c>
      <c r="G108" s="2">
        <f t="shared" si="0"/>
        <v>21902.16705</v>
      </c>
      <c r="H108" s="2">
        <f t="shared" si="1"/>
        <v>0.13999999999941792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69811.13</v>
      </c>
      <c r="D113" s="1">
        <f>'PR-RAS'!E117</f>
        <v>67441.009999999995</v>
      </c>
      <c r="E113" s="1">
        <v>0</v>
      </c>
      <c r="F113" s="1">
        <v>0</v>
      </c>
      <c r="G113" s="2">
        <f t="shared" si="0"/>
        <v>22925.632799999999</v>
      </c>
      <c r="H113" s="2">
        <f t="shared" si="1"/>
        <v>0.13999999999941792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11045.51</v>
      </c>
      <c r="D120" s="1">
        <f>'PR-RAS'!E124</f>
        <v>15936.81</v>
      </c>
      <c r="E120" s="1">
        <v>0</v>
      </c>
      <c r="F120" s="1">
        <v>0</v>
      </c>
      <c r="G120" s="2">
        <f t="shared" si="0"/>
        <v>5107.3764699999992</v>
      </c>
      <c r="H120" s="2">
        <f t="shared" si="1"/>
        <v>0.68000000000029104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7980.48</v>
      </c>
      <c r="D121" s="1">
        <f>'PR-RAS'!E125</f>
        <v>12376.81</v>
      </c>
      <c r="E121" s="1">
        <v>0</v>
      </c>
      <c r="F121" s="1">
        <v>0</v>
      </c>
      <c r="G121" s="2">
        <f t="shared" si="0"/>
        <v>3928.0919999999996</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2085.27</v>
      </c>
      <c r="D122" s="1">
        <f>'PR-RAS'!E126</f>
        <v>2507.8200000000002</v>
      </c>
      <c r="E122" s="1">
        <v>0</v>
      </c>
      <c r="F122" s="1">
        <v>0</v>
      </c>
      <c r="G122" s="2">
        <f t="shared" si="0"/>
        <v>859.21010999999999</v>
      </c>
      <c r="H122" s="2">
        <f t="shared" si="1"/>
        <v>0.4499999999998181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5895.21</v>
      </c>
      <c r="D123" s="1">
        <f>'PR-RAS'!E127</f>
        <v>9868.99</v>
      </c>
      <c r="E123" s="1">
        <v>0</v>
      </c>
      <c r="F123" s="1">
        <v>0</v>
      </c>
      <c r="G123" s="2">
        <f t="shared" si="0"/>
        <v>3127.2491799999998</v>
      </c>
      <c r="H123" s="2">
        <f t="shared" si="1"/>
        <v>0.22000000000025466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3065.03</v>
      </c>
      <c r="D124" s="1">
        <f>'PR-RAS'!E128</f>
        <v>3560</v>
      </c>
      <c r="E124" s="1">
        <v>0</v>
      </c>
      <c r="F124" s="1">
        <v>0</v>
      </c>
      <c r="G124" s="2">
        <f t="shared" si="0"/>
        <v>1252.7586900000001</v>
      </c>
      <c r="H124" s="2">
        <f t="shared" si="1"/>
        <v>3.0000000000200089E-2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3065.03</v>
      </c>
      <c r="D125" s="1">
        <f>'PR-RAS'!E129</f>
        <v>3560</v>
      </c>
      <c r="E125" s="1">
        <v>0</v>
      </c>
      <c r="F125" s="1">
        <v>0</v>
      </c>
      <c r="G125" s="2">
        <f t="shared" si="0"/>
        <v>1262.94372</v>
      </c>
      <c r="H125" s="2">
        <f t="shared" si="1"/>
        <v>3.0000000000200089E-2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223448.98</v>
      </c>
      <c r="D129" s="1">
        <f>'PR-RAS'!E133</f>
        <v>270050.84999999998</v>
      </c>
      <c r="E129" s="1">
        <v>0</v>
      </c>
      <c r="F129" s="1">
        <v>0</v>
      </c>
      <c r="G129" s="2">
        <f t="shared" si="0"/>
        <v>97734.487039999993</v>
      </c>
      <c r="H129" s="2">
        <f t="shared" si="1"/>
        <v>0.17000000001280569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223448.98</v>
      </c>
      <c r="D130" s="1">
        <f>'PR-RAS'!E134</f>
        <v>270050.84999999998</v>
      </c>
      <c r="E130" s="1">
        <v>0</v>
      </c>
      <c r="F130" s="1">
        <v>0</v>
      </c>
      <c r="G130" s="2">
        <f t="shared" si="0"/>
        <v>98498.037719999993</v>
      </c>
      <c r="H130" s="2">
        <f t="shared" si="1"/>
        <v>0.17000000001280569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223448.98</v>
      </c>
      <c r="D131" s="1">
        <f>'PR-RAS'!E135</f>
        <v>270050.84999999998</v>
      </c>
      <c r="E131" s="1">
        <v>0</v>
      </c>
      <c r="F131" s="1">
        <v>0</v>
      </c>
      <c r="G131" s="2">
        <f t="shared" si="0"/>
        <v>99261.588399999993</v>
      </c>
      <c r="H131" s="2">
        <f t="shared" si="1"/>
        <v>0.17000000001280569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1375306.0499999998</v>
      </c>
      <c r="D147" s="1">
        <f>'PR-RAS'!E151</f>
        <v>1742983.8800000001</v>
      </c>
      <c r="E147" s="1">
        <v>0</v>
      </c>
      <c r="F147" s="1">
        <v>0</v>
      </c>
      <c r="G147" s="2">
        <f t="shared" si="0"/>
        <v>709745.97626000002</v>
      </c>
      <c r="H147" s="2">
        <f t="shared" si="1"/>
        <v>0.16999999969266355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1141763.46</v>
      </c>
      <c r="D148" s="1">
        <f>'PR-RAS'!E152</f>
        <v>1486811.76</v>
      </c>
      <c r="E148" s="1">
        <v>0</v>
      </c>
      <c r="F148" s="1">
        <v>0</v>
      </c>
      <c r="G148" s="2">
        <f t="shared" si="0"/>
        <v>604961.88605999993</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950553.90999999992</v>
      </c>
      <c r="D149" s="1">
        <f>'PR-RAS'!E153</f>
        <v>1242262.49</v>
      </c>
      <c r="E149" s="1">
        <v>0</v>
      </c>
      <c r="F149" s="1">
        <v>0</v>
      </c>
      <c r="G149" s="2">
        <f t="shared" si="0"/>
        <v>508391.67571999994</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923638.25</v>
      </c>
      <c r="D150" s="1">
        <f>'PR-RAS'!E154</f>
        <v>1223727.1499999999</v>
      </c>
      <c r="E150" s="1">
        <v>0</v>
      </c>
      <c r="F150" s="1">
        <v>0</v>
      </c>
      <c r="G150" s="2">
        <f t="shared" si="0"/>
        <v>502292.78994999995</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21400.83</v>
      </c>
      <c r="D152" s="1">
        <f>'PR-RAS'!E156</f>
        <v>15473.52</v>
      </c>
      <c r="E152" s="1">
        <v>0</v>
      </c>
      <c r="F152" s="1">
        <v>0</v>
      </c>
      <c r="G152" s="2">
        <f t="shared" si="0"/>
        <v>7904.52837</v>
      </c>
      <c r="H152" s="2">
        <f t="shared" si="1"/>
        <v>0.64999999999781721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5514.83</v>
      </c>
      <c r="D153" s="1">
        <f>'PR-RAS'!E157</f>
        <v>3061.82</v>
      </c>
      <c r="E153" s="1">
        <v>0</v>
      </c>
      <c r="F153" s="1">
        <v>0</v>
      </c>
      <c r="G153" s="2">
        <f t="shared" si="0"/>
        <v>1769.0474400000001</v>
      </c>
      <c r="H153" s="2">
        <f t="shared" si="1"/>
        <v>0.34999999999990905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43392.51</v>
      </c>
      <c r="D154" s="1">
        <f>'PR-RAS'!E158</f>
        <v>54781.3</v>
      </c>
      <c r="E154" s="1">
        <v>0</v>
      </c>
      <c r="F154" s="1">
        <v>0</v>
      </c>
      <c r="G154" s="2">
        <f t="shared" si="0"/>
        <v>23402.131830000002</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147817.04</v>
      </c>
      <c r="D155" s="1">
        <f>'PR-RAS'!E159</f>
        <v>189767.97</v>
      </c>
      <c r="E155" s="1">
        <v>0</v>
      </c>
      <c r="F155" s="1">
        <v>0</v>
      </c>
      <c r="G155" s="2">
        <f t="shared" si="0"/>
        <v>81212.358919999999</v>
      </c>
      <c r="H155" s="2">
        <f t="shared" si="1"/>
        <v>7.0000000006984919E-2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147610.01</v>
      </c>
      <c r="D157" s="1">
        <f>'PR-RAS'!E161</f>
        <v>188326.47</v>
      </c>
      <c r="E157" s="1">
        <v>0</v>
      </c>
      <c r="F157" s="1">
        <v>0</v>
      </c>
      <c r="G157" s="2">
        <f t="shared" si="0"/>
        <v>81785.020199999999</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207.03</v>
      </c>
      <c r="D158" s="1">
        <f>'PR-RAS'!E162</f>
        <v>1441.5</v>
      </c>
      <c r="E158" s="1">
        <v>0</v>
      </c>
      <c r="F158" s="1">
        <v>0</v>
      </c>
      <c r="G158" s="2">
        <f t="shared" si="0"/>
        <v>485.13471000000004</v>
      </c>
      <c r="H158" s="2">
        <f t="shared" si="1"/>
        <v>0.53000000000000114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232599.61</v>
      </c>
      <c r="D159" s="1">
        <f>'PR-RAS'!E163</f>
        <v>252475.38</v>
      </c>
      <c r="E159" s="1">
        <v>0</v>
      </c>
      <c r="F159" s="1">
        <v>0</v>
      </c>
      <c r="G159" s="2">
        <f t="shared" si="0"/>
        <v>116532.95845999999</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28640.92</v>
      </c>
      <c r="D160" s="1">
        <f>'PR-RAS'!E164</f>
        <v>35537.870000000003</v>
      </c>
      <c r="E160" s="1">
        <v>0</v>
      </c>
      <c r="F160" s="1">
        <v>0</v>
      </c>
      <c r="G160" s="2">
        <f t="shared" si="0"/>
        <v>15854.94894</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6052.41</v>
      </c>
      <c r="D161" s="1">
        <f>'PR-RAS'!E165</f>
        <v>9682.6299999999992</v>
      </c>
      <c r="E161" s="1">
        <v>0</v>
      </c>
      <c r="F161" s="1">
        <v>0</v>
      </c>
      <c r="G161" s="2">
        <f t="shared" si="0"/>
        <v>4066.8271999999997</v>
      </c>
      <c r="H161" s="2">
        <f t="shared" si="1"/>
        <v>0.78000000000065484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21359.26</v>
      </c>
      <c r="D162" s="1">
        <f>'PR-RAS'!E166</f>
        <v>22656.34</v>
      </c>
      <c r="E162" s="1">
        <v>0</v>
      </c>
      <c r="F162" s="1">
        <v>0</v>
      </c>
      <c r="G162" s="2">
        <f t="shared" si="0"/>
        <v>10734.182340000001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1229.25</v>
      </c>
      <c r="D163" s="1">
        <f>'PR-RAS'!E167</f>
        <v>2732.4</v>
      </c>
      <c r="E163" s="1">
        <v>0</v>
      </c>
      <c r="F163" s="1">
        <v>0</v>
      </c>
      <c r="G163" s="2">
        <f t="shared" si="0"/>
        <v>1084.4361000000001</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466.5</v>
      </c>
      <c r="E164" s="1">
        <v>0</v>
      </c>
      <c r="F164" s="1">
        <v>0</v>
      </c>
      <c r="G164" s="2">
        <f t="shared" si="0"/>
        <v>152.07900000000001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157651.71</v>
      </c>
      <c r="D165" s="1">
        <f>'PR-RAS'!E169</f>
        <v>177549.99</v>
      </c>
      <c r="E165" s="1">
        <v>0</v>
      </c>
      <c r="F165" s="1">
        <v>0</v>
      </c>
      <c r="G165" s="2">
        <f t="shared" si="0"/>
        <v>84091.277159999998</v>
      </c>
      <c r="H165" s="2">
        <f t="shared" si="1"/>
        <v>0.3000000000174623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20382.47</v>
      </c>
      <c r="D166" s="1">
        <f>'PR-RAS'!E170</f>
        <v>17971.54</v>
      </c>
      <c r="E166" s="1">
        <v>0</v>
      </c>
      <c r="F166" s="1">
        <v>0</v>
      </c>
      <c r="G166" s="2">
        <f t="shared" si="0"/>
        <v>9293.7157500000012</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84220.73</v>
      </c>
      <c r="D167" s="1">
        <f>'PR-RAS'!E171</f>
        <v>104479.37</v>
      </c>
      <c r="E167" s="1">
        <v>0</v>
      </c>
      <c r="F167" s="1">
        <v>0</v>
      </c>
      <c r="G167" s="2">
        <f t="shared" si="0"/>
        <v>48667.792020000001</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40520.49</v>
      </c>
      <c r="D168" s="1">
        <f>'PR-RAS'!E172</f>
        <v>34441.43</v>
      </c>
      <c r="E168" s="1">
        <v>0</v>
      </c>
      <c r="F168" s="1">
        <v>0</v>
      </c>
      <c r="G168" s="2">
        <f t="shared" si="0"/>
        <v>18270.359450000004</v>
      </c>
      <c r="H168" s="2">
        <f t="shared" si="1"/>
        <v>0.91999999999825377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10470.69</v>
      </c>
      <c r="D169" s="1">
        <f>'PR-RAS'!E173</f>
        <v>11817.56</v>
      </c>
      <c r="E169" s="1">
        <v>0</v>
      </c>
      <c r="F169" s="1">
        <v>0</v>
      </c>
      <c r="G169" s="2">
        <f t="shared" si="0"/>
        <v>5729.7760799999996</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827.15</v>
      </c>
      <c r="D170" s="1">
        <f>'PR-RAS'!E174</f>
        <v>6370.41</v>
      </c>
      <c r="E170" s="1">
        <v>0</v>
      </c>
      <c r="F170" s="1">
        <v>0</v>
      </c>
      <c r="G170" s="2">
        <f t="shared" si="0"/>
        <v>2292.98693</v>
      </c>
      <c r="H170" s="2">
        <f t="shared" si="1"/>
        <v>0.55999999999983174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1230.18</v>
      </c>
      <c r="D172" s="1">
        <f>'PR-RAS'!E176</f>
        <v>2469.6799999999998</v>
      </c>
      <c r="E172" s="1">
        <v>0</v>
      </c>
      <c r="F172" s="1">
        <v>0</v>
      </c>
      <c r="G172" s="2">
        <f t="shared" si="0"/>
        <v>1054.99134</v>
      </c>
      <c r="H172" s="2">
        <f t="shared" si="1"/>
        <v>0.50000000000022737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40809.42</v>
      </c>
      <c r="D173" s="1">
        <f>'PR-RAS'!E177</f>
        <v>32596.41</v>
      </c>
      <c r="E173" s="1">
        <v>0</v>
      </c>
      <c r="F173" s="1">
        <v>0</v>
      </c>
      <c r="G173" s="2">
        <f t="shared" si="0"/>
        <v>18232.385279999999</v>
      </c>
      <c r="H173" s="2">
        <f t="shared" si="1"/>
        <v>0.82999999999810825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15696.67</v>
      </c>
      <c r="D174" s="1">
        <f>'PR-RAS'!E178</f>
        <v>12951.4</v>
      </c>
      <c r="E174" s="1">
        <v>0</v>
      </c>
      <c r="F174" s="1">
        <v>0</v>
      </c>
      <c r="G174" s="2">
        <f t="shared" si="0"/>
        <v>7196.70831</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2626.97</v>
      </c>
      <c r="D175" s="1">
        <f>'PR-RAS'!E179</f>
        <v>4405.47</v>
      </c>
      <c r="E175" s="1">
        <v>0</v>
      </c>
      <c r="F175" s="1">
        <v>0</v>
      </c>
      <c r="G175" s="2">
        <f t="shared" si="0"/>
        <v>1990.1963399999997</v>
      </c>
      <c r="H175" s="2">
        <f t="shared" si="1"/>
        <v>0.50000000000045475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568.08000000000004</v>
      </c>
      <c r="D176" s="1">
        <f>'PR-RAS'!E180</f>
        <v>381.25</v>
      </c>
      <c r="E176" s="1">
        <v>0</v>
      </c>
      <c r="F176" s="1">
        <v>0</v>
      </c>
      <c r="G176" s="2">
        <f t="shared" si="0"/>
        <v>232.85149999999996</v>
      </c>
      <c r="H176" s="2">
        <f t="shared" si="1"/>
        <v>0.33000000000004093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8563.58</v>
      </c>
      <c r="D177" s="1">
        <f>'PR-RAS'!E181</f>
        <v>7828.93</v>
      </c>
      <c r="E177" s="1">
        <v>0</v>
      </c>
      <c r="F177" s="1">
        <v>0</v>
      </c>
      <c r="G177" s="2">
        <f t="shared" si="0"/>
        <v>4262.9734399999998</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9035.67</v>
      </c>
      <c r="D179" s="1">
        <f>'PR-RAS'!E183</f>
        <v>4292.6400000000003</v>
      </c>
      <c r="E179" s="1">
        <v>0</v>
      </c>
      <c r="F179" s="1">
        <v>0</v>
      </c>
      <c r="G179" s="2">
        <f t="shared" si="0"/>
        <v>3136.5291000000002</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2012.43</v>
      </c>
      <c r="D180" s="1">
        <f>'PR-RAS'!E184</f>
        <v>349.29</v>
      </c>
      <c r="E180" s="1">
        <v>0</v>
      </c>
      <c r="F180" s="1">
        <v>0</v>
      </c>
      <c r="G180" s="2">
        <f t="shared" si="0"/>
        <v>485.27079000000003</v>
      </c>
      <c r="H180" s="2">
        <f t="shared" si="1"/>
        <v>0.72000000000008413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2306.02</v>
      </c>
      <c r="D181" s="1">
        <f>'PR-RAS'!E185</f>
        <v>2125.9299999999998</v>
      </c>
      <c r="E181" s="1">
        <v>0</v>
      </c>
      <c r="F181" s="1">
        <v>0</v>
      </c>
      <c r="G181" s="2">
        <f t="shared" si="0"/>
        <v>1180.4183999999998</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261.5</v>
      </c>
      <c r="E182" s="1">
        <v>0</v>
      </c>
      <c r="F182" s="1">
        <v>0</v>
      </c>
      <c r="G182" s="2">
        <f t="shared" si="0"/>
        <v>94.662999999999997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5497.56</v>
      </c>
      <c r="D184" s="1">
        <f>'PR-RAS'!E188</f>
        <v>6791.1100000000006</v>
      </c>
      <c r="E184" s="1">
        <v>0</v>
      </c>
      <c r="F184" s="1">
        <v>0</v>
      </c>
      <c r="G184" s="2">
        <f t="shared" si="0"/>
        <v>3491.5997400000006</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2174.9899999999998</v>
      </c>
      <c r="D185" s="1">
        <f>'PR-RAS'!E189</f>
        <v>1815.8</v>
      </c>
      <c r="E185" s="1">
        <v>0</v>
      </c>
      <c r="F185" s="1">
        <v>0</v>
      </c>
      <c r="G185" s="2">
        <f t="shared" si="0"/>
        <v>1068.41256</v>
      </c>
      <c r="H185" s="2">
        <f t="shared" si="1"/>
        <v>0.21000000000026375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84.13</v>
      </c>
      <c r="D187" s="1">
        <f>'PR-RAS'!E191</f>
        <v>783.05</v>
      </c>
      <c r="E187" s="1">
        <v>0</v>
      </c>
      <c r="F187" s="1">
        <v>0</v>
      </c>
      <c r="G187" s="2">
        <f t="shared" si="0"/>
        <v>306.94278000000003</v>
      </c>
      <c r="H187" s="2">
        <f t="shared" si="1"/>
        <v>0.17999999999994998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1329.68</v>
      </c>
      <c r="D189" s="1">
        <f>'PR-RAS'!E193</f>
        <v>1971.85</v>
      </c>
      <c r="E189" s="1">
        <v>0</v>
      </c>
      <c r="F189" s="1">
        <v>0</v>
      </c>
      <c r="G189" s="2">
        <f t="shared" si="0"/>
        <v>991.39544000000001</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1855.67</v>
      </c>
      <c r="D191" s="1">
        <f>'PR-RAS'!E195</f>
        <v>2167.3200000000002</v>
      </c>
      <c r="E191" s="1">
        <v>0</v>
      </c>
      <c r="F191" s="1">
        <v>0</v>
      </c>
      <c r="G191" s="2">
        <f t="shared" si="0"/>
        <v>1176.1589000000001</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942.98</v>
      </c>
      <c r="D192" s="1">
        <f>'PR-RAS'!E196</f>
        <v>1105.43</v>
      </c>
      <c r="E192" s="1">
        <v>0</v>
      </c>
      <c r="F192" s="1">
        <v>0</v>
      </c>
      <c r="G192" s="2">
        <f t="shared" si="0"/>
        <v>602.38344000000006</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942.98</v>
      </c>
      <c r="D206" s="1">
        <f>'PR-RAS'!E210</f>
        <v>1105.43</v>
      </c>
      <c r="E206" s="1">
        <v>0</v>
      </c>
      <c r="F206" s="1">
        <v>0</v>
      </c>
      <c r="G206" s="2">
        <f t="shared" si="0"/>
        <v>646.53719999999998</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877.41</v>
      </c>
      <c r="D207" s="1">
        <f>'PR-RAS'!E211</f>
        <v>1105.43</v>
      </c>
      <c r="E207" s="1">
        <v>0</v>
      </c>
      <c r="F207" s="1">
        <v>0</v>
      </c>
      <c r="G207" s="2">
        <f t="shared" si="0"/>
        <v>636.18361999999991</v>
      </c>
      <c r="H207" s="2">
        <f t="shared" si="1"/>
        <v>0.84000000000003183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16.46</v>
      </c>
      <c r="D209" s="1">
        <f>'PR-RAS'!E213</f>
        <v>0</v>
      </c>
      <c r="E209" s="1">
        <v>0</v>
      </c>
      <c r="F209" s="1">
        <v>0</v>
      </c>
      <c r="G209" s="2">
        <f t="shared" si="0"/>
        <v>3.4236800000000001</v>
      </c>
      <c r="H209" s="2">
        <f t="shared" si="1"/>
        <v>0.46000000000000085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49.11</v>
      </c>
      <c r="D210" s="1">
        <f>'PR-RAS'!E214</f>
        <v>0</v>
      </c>
      <c r="E210" s="1">
        <v>0</v>
      </c>
      <c r="F210" s="1">
        <v>0</v>
      </c>
      <c r="G210" s="2">
        <f t="shared" si="0"/>
        <v>10.26399</v>
      </c>
      <c r="H210" s="2">
        <f t="shared" si="1"/>
        <v>0.10999999999999943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2591.31</v>
      </c>
      <c r="E259" s="1">
        <v>0</v>
      </c>
      <c r="F259" s="1">
        <v>0</v>
      </c>
      <c r="G259" s="2">
        <f t="shared" si="0"/>
        <v>1337.1159600000001</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2591.31</v>
      </c>
      <c r="E260" s="1">
        <v>0</v>
      </c>
      <c r="F260" s="1">
        <v>0</v>
      </c>
      <c r="G260" s="2">
        <f t="shared" si="0"/>
        <v>1342.2985799999999</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2591.31</v>
      </c>
      <c r="E262" s="1">
        <v>0</v>
      </c>
      <c r="F262" s="1">
        <v>0</v>
      </c>
      <c r="G262" s="2">
        <f t="shared" si="0"/>
        <v>1352.66382</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1375306.0499999998</v>
      </c>
      <c r="D285" s="1">
        <f>'PR-RAS'!E289</f>
        <v>1742983.8800000001</v>
      </c>
      <c r="E285" s="1">
        <v>0</v>
      </c>
      <c r="F285" s="1">
        <v>0</v>
      </c>
      <c r="G285" s="2">
        <f t="shared" si="8"/>
        <v>1380601.7620399999</v>
      </c>
      <c r="H285" s="2">
        <f t="shared" si="9"/>
        <v>0.16999999969266355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26309.90000000014</v>
      </c>
      <c r="D286" s="1">
        <f>'PR-RAS'!E290</f>
        <v>24835.129999999655</v>
      </c>
      <c r="E286" s="1">
        <v>0</v>
      </c>
      <c r="F286" s="1">
        <v>0</v>
      </c>
      <c r="G286" s="2">
        <f t="shared" si="8"/>
        <v>21654.34559999984</v>
      </c>
      <c r="H286" s="2">
        <f t="shared" si="9"/>
        <v>0.22999999951571226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224612.43</v>
      </c>
      <c r="D288" s="1">
        <f>'PR-RAS'!E292</f>
        <v>451131.96</v>
      </c>
      <c r="E288" s="1">
        <v>0</v>
      </c>
      <c r="F288" s="1">
        <v>0</v>
      </c>
      <c r="G288" s="2">
        <f t="shared" si="8"/>
        <v>323413.51244999998</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16772.099999999999</v>
      </c>
      <c r="D290" s="1">
        <f>'PR-RAS'!E294</f>
        <v>22487.11</v>
      </c>
      <c r="E290" s="1">
        <v>0</v>
      </c>
      <c r="F290" s="1">
        <v>0</v>
      </c>
      <c r="G290" s="2">
        <f t="shared" si="8"/>
        <v>17844.68648</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4306.9799999999996</v>
      </c>
      <c r="D291" s="1">
        <f>'PR-RAS'!E295</f>
        <v>4686.66</v>
      </c>
      <c r="E291" s="1">
        <v>0</v>
      </c>
      <c r="F291" s="1">
        <v>0</v>
      </c>
      <c r="G291" s="2">
        <f t="shared" si="8"/>
        <v>3967.2869999999994</v>
      </c>
      <c r="H291" s="2">
        <f t="shared" si="9"/>
        <v>0.36000000000058208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678.32</v>
      </c>
      <c r="D345" s="1">
        <f>'PR-RAS'!E350</f>
        <v>5591.5099999999993</v>
      </c>
      <c r="E345" s="1">
        <v>0</v>
      </c>
      <c r="F345" s="1">
        <v>0</v>
      </c>
      <c r="G345" s="2">
        <f t="shared" si="8"/>
        <v>4080.3009599999991</v>
      </c>
      <c r="H345" s="2">
        <f t="shared" si="9"/>
        <v>0.81000000000074124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678.32</v>
      </c>
      <c r="D358" s="1">
        <f>'PR-RAS'!E363</f>
        <v>5591.5099999999993</v>
      </c>
      <c r="E358" s="1">
        <v>0</v>
      </c>
      <c r="F358" s="1">
        <v>0</v>
      </c>
      <c r="G358" s="2">
        <f t="shared" si="8"/>
        <v>4234.4983799999991</v>
      </c>
      <c r="H358" s="2">
        <f t="shared" si="9"/>
        <v>0.81000000000074124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678.32</v>
      </c>
      <c r="D364" s="1">
        <f>'PR-RAS'!E369</f>
        <v>5570.69</v>
      </c>
      <c r="E364" s="1">
        <v>0</v>
      </c>
      <c r="F364" s="1">
        <v>0</v>
      </c>
      <c r="G364" s="2">
        <f t="shared" si="8"/>
        <v>4290.5510999999997</v>
      </c>
      <c r="H364" s="2">
        <f t="shared" si="9"/>
        <v>0.6300000000004502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678.32</v>
      </c>
      <c r="D365" s="1">
        <f>'PR-RAS'!E370</f>
        <v>3076.24</v>
      </c>
      <c r="E365" s="1">
        <v>0</v>
      </c>
      <c r="F365" s="1">
        <v>0</v>
      </c>
      <c r="G365" s="2">
        <f t="shared" si="8"/>
        <v>2486.4111999999996</v>
      </c>
      <c r="H365" s="2">
        <f t="shared" si="9"/>
        <v>0.55999999999983174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1743.75</v>
      </c>
      <c r="E367" s="1">
        <v>0</v>
      </c>
      <c r="F367" s="1">
        <v>0</v>
      </c>
      <c r="G367" s="2">
        <f t="shared" si="8"/>
        <v>1276.425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750.7</v>
      </c>
      <c r="E371" s="1">
        <v>0</v>
      </c>
      <c r="F371" s="1">
        <v>0</v>
      </c>
      <c r="G371" s="2">
        <f t="shared" si="8"/>
        <v>555.51800000000003</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20.82</v>
      </c>
      <c r="E378" s="1">
        <v>0</v>
      </c>
      <c r="F378" s="1">
        <v>0</v>
      </c>
      <c r="G378" s="2">
        <f t="shared" si="8"/>
        <v>15.69828</v>
      </c>
      <c r="H378" s="2">
        <f t="shared" si="9"/>
        <v>0.17999999999999972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20.82</v>
      </c>
      <c r="E379" s="1">
        <v>0</v>
      </c>
      <c r="F379" s="1">
        <v>0</v>
      </c>
      <c r="G379" s="2">
        <f t="shared" si="8"/>
        <v>15.73992</v>
      </c>
      <c r="H379" s="2">
        <f t="shared" si="9"/>
        <v>0.17999999999999972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678.32</v>
      </c>
      <c r="D403" s="1">
        <f>'PR-RAS'!E408</f>
        <v>5591.5099999999993</v>
      </c>
      <c r="E403" s="1">
        <v>0</v>
      </c>
      <c r="F403" s="1">
        <v>0</v>
      </c>
      <c r="G403" s="2">
        <f t="shared" si="8"/>
        <v>4768.2586799999999</v>
      </c>
      <c r="H403" s="2">
        <f t="shared" si="9"/>
        <v>0.81000000000074124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211622.69</v>
      </c>
      <c r="D405" s="1">
        <f>'PR-RAS'!E410</f>
        <v>337817.34</v>
      </c>
      <c r="E405" s="1">
        <v>0</v>
      </c>
      <c r="F405" s="1">
        <v>0</v>
      </c>
      <c r="G405" s="2">
        <f t="shared" si="8"/>
        <v>358451.97748000006</v>
      </c>
      <c r="H405" s="2">
        <f t="shared" si="9"/>
        <v>0.65000000002328306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1401615.95</v>
      </c>
      <c r="D407" s="1">
        <f>'PR-RAS'!E412</f>
        <v>1767819.0099999998</v>
      </c>
      <c r="E407" s="1">
        <v>0</v>
      </c>
      <c r="F407" s="1">
        <v>0</v>
      </c>
      <c r="G407" s="2">
        <f t="shared" si="8"/>
        <v>2004525.11182</v>
      </c>
      <c r="H407" s="2">
        <f t="shared" si="9"/>
        <v>5.9999999823048711E-2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1375984.3699999999</v>
      </c>
      <c r="D408" s="1">
        <f>'PR-RAS'!E413</f>
        <v>1748575.3900000001</v>
      </c>
      <c r="E408" s="1">
        <v>0</v>
      </c>
      <c r="F408" s="1">
        <v>0</v>
      </c>
      <c r="G408" s="2">
        <f t="shared" si="8"/>
        <v>1983366.00605</v>
      </c>
      <c r="H408" s="2">
        <f t="shared" si="9"/>
        <v>0.76000000000931323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25631.580000000075</v>
      </c>
      <c r="D409" s="1">
        <f>'PR-RAS'!E414</f>
        <v>19243.619999999646</v>
      </c>
      <c r="E409" s="1">
        <v>0</v>
      </c>
      <c r="F409" s="1">
        <v>0</v>
      </c>
      <c r="G409" s="2">
        <f t="shared" si="8"/>
        <v>26160.478559999741</v>
      </c>
      <c r="H409" s="2">
        <f t="shared" si="9"/>
        <v>0.80000000027939677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12989.739999999991</v>
      </c>
      <c r="D411" s="1">
        <f>'PR-RAS'!E416</f>
        <v>113314.62</v>
      </c>
      <c r="E411" s="1">
        <v>0</v>
      </c>
      <c r="F411" s="1">
        <v>0</v>
      </c>
      <c r="G411" s="2">
        <f t="shared" si="8"/>
        <v>98243.781799999982</v>
      </c>
      <c r="H411" s="2">
        <f t="shared" si="9"/>
        <v>0.64000000001396984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16772.099999999999</v>
      </c>
      <c r="D413" s="1">
        <f>'PR-RAS'!E418</f>
        <v>22487.11</v>
      </c>
      <c r="E413" s="1">
        <v>0</v>
      </c>
      <c r="F413" s="1">
        <v>0</v>
      </c>
      <c r="G413" s="2">
        <f t="shared" si="8"/>
        <v>25439.483839999997</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1401615.95</v>
      </c>
      <c r="D633" s="1">
        <f>'PR-RAS'!E639</f>
        <v>1767819.0099999998</v>
      </c>
      <c r="E633" s="1">
        <v>0</v>
      </c>
      <c r="F633" s="1">
        <v>0</v>
      </c>
      <c r="G633" s="2">
        <f t="shared" si="10"/>
        <v>3120344.5090399999</v>
      </c>
      <c r="H633" s="2">
        <f t="shared" si="11"/>
        <v>5.9999999823048711E-2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1375984.3699999999</v>
      </c>
      <c r="D634" s="1">
        <f>'PR-RAS'!E640</f>
        <v>1748575.3900000001</v>
      </c>
      <c r="E634" s="1">
        <v>0</v>
      </c>
      <c r="F634" s="1">
        <v>0</v>
      </c>
      <c r="G634" s="2">
        <f t="shared" si="10"/>
        <v>3084694.5499500004</v>
      </c>
      <c r="H634" s="2">
        <f t="shared" si="11"/>
        <v>0.76000000000931323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25631.580000000075</v>
      </c>
      <c r="D635" s="1">
        <f>'PR-RAS'!E641</f>
        <v>19243.619999999646</v>
      </c>
      <c r="E635" s="1">
        <v>0</v>
      </c>
      <c r="F635" s="1">
        <v>0</v>
      </c>
      <c r="G635" s="2">
        <f t="shared" si="10"/>
        <v>40651.331879999598</v>
      </c>
      <c r="H635" s="2">
        <f t="shared" si="11"/>
        <v>0.80000000027939677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12989.739999999991</v>
      </c>
      <c r="D637" s="1">
        <f>'PR-RAS'!E643</f>
        <v>113314.62</v>
      </c>
      <c r="E637" s="1">
        <v>0</v>
      </c>
      <c r="F637" s="1">
        <v>0</v>
      </c>
      <c r="G637" s="2">
        <f t="shared" si="10"/>
        <v>152397.67127999998</v>
      </c>
      <c r="H637" s="2">
        <f t="shared" si="11"/>
        <v>0.64000000001396984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38621.320000000065</v>
      </c>
      <c r="D639" s="1">
        <f>'PR-RAS'!E645</f>
        <v>132558.23999999964</v>
      </c>
      <c r="E639" s="1">
        <v>0</v>
      </c>
      <c r="F639" s="1">
        <v>0</v>
      </c>
      <c r="G639" s="2">
        <f t="shared" si="10"/>
        <v>193784.7163999996</v>
      </c>
      <c r="H639" s="2">
        <f t="shared" si="11"/>
        <v>0.55999999970663339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205980.1</v>
      </c>
      <c r="D641" s="1">
        <f>'PR-RAS'!E647</f>
        <v>254876.27</v>
      </c>
      <c r="E641" s="1">
        <v>0</v>
      </c>
      <c r="F641" s="1">
        <v>0</v>
      </c>
      <c r="G641" s="2">
        <f t="shared" si="10"/>
        <v>458068.88959999999</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46040.79</v>
      </c>
      <c r="D642" s="1">
        <f>'PR-RAS'!E649</f>
        <v>149143.60999999999</v>
      </c>
      <c r="E642" s="1">
        <v>0</v>
      </c>
      <c r="F642" s="1">
        <v>0</v>
      </c>
      <c r="G642" s="2">
        <f t="shared" si="10"/>
        <v>220714.25440999996</v>
      </c>
      <c r="H642" s="2">
        <f t="shared" si="11"/>
        <v>0.60000000001309672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1405151.93</v>
      </c>
      <c r="D643" s="1">
        <f>'PR-RAS'!E650</f>
        <v>1750799.93</v>
      </c>
      <c r="E643" s="1">
        <v>0</v>
      </c>
      <c r="F643" s="1">
        <v>0</v>
      </c>
      <c r="G643" s="2">
        <f t="shared" si="10"/>
        <v>3150134.6491800002</v>
      </c>
      <c r="H643" s="2">
        <f t="shared" si="11"/>
        <v>0.14000000013038516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1396786.73</v>
      </c>
      <c r="D644" s="1">
        <f>'PR-RAS'!E651</f>
        <v>1751655.93</v>
      </c>
      <c r="E644" s="1">
        <v>0</v>
      </c>
      <c r="F644" s="1">
        <v>0</v>
      </c>
      <c r="G644" s="2">
        <f t="shared" si="10"/>
        <v>3150763.3933700002</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54405.989999999991</v>
      </c>
      <c r="D645" s="1">
        <f>'PR-RAS'!E652</f>
        <v>148287.6100000001</v>
      </c>
      <c r="E645" s="1">
        <v>0</v>
      </c>
      <c r="F645" s="1">
        <v>0</v>
      </c>
      <c r="G645" s="2">
        <f t="shared" si="10"/>
        <v>226031.89924000014</v>
      </c>
      <c r="H645" s="2">
        <f t="shared" si="11"/>
        <v>0.39999999990686774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107</v>
      </c>
      <c r="E647" s="1">
        <v>0</v>
      </c>
      <c r="F647" s="1">
        <v>0</v>
      </c>
      <c r="G647" s="2">
        <f t="shared" si="10"/>
        <v>207.36600000000001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107</v>
      </c>
      <c r="D649" s="1">
        <f>'PR-RAS'!E656</f>
        <v>107</v>
      </c>
      <c r="E649" s="1">
        <v>0</v>
      </c>
      <c r="F649" s="1">
        <v>0</v>
      </c>
      <c r="G649" s="2">
        <f t="shared" si="10"/>
        <v>208.00800000000001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86699.27</v>
      </c>
      <c r="D668" s="1">
        <f>'PR-RAS'!E675</f>
        <v>99099.63</v>
      </c>
      <c r="E668" s="1">
        <v>0</v>
      </c>
      <c r="F668" s="1">
        <v>0</v>
      </c>
      <c r="G668" s="2">
        <f t="shared" si="10"/>
        <v>190027.31951000003</v>
      </c>
      <c r="H668" s="2">
        <f t="shared" si="11"/>
        <v>0.63999999999941792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981008.02</v>
      </c>
      <c r="D669" s="1">
        <f>'PR-RAS'!E676</f>
        <v>1282596.1200000001</v>
      </c>
      <c r="E669" s="1">
        <v>0</v>
      </c>
      <c r="F669" s="1">
        <v>0</v>
      </c>
      <c r="G669" s="2">
        <f t="shared" si="10"/>
        <v>2368861.7736800001</v>
      </c>
      <c r="H669" s="2">
        <f t="shared" si="11"/>
        <v>0.14000000013038516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60834.83</v>
      </c>
      <c r="D703" s="1">
        <f>'PR-RAS'!E710</f>
        <v>59304.94</v>
      </c>
      <c r="E703" s="1">
        <v>0</v>
      </c>
      <c r="F703" s="1">
        <v>0</v>
      </c>
      <c r="G703" s="2">
        <f t="shared" si="10"/>
        <v>125970.18642000001</v>
      </c>
      <c r="H703" s="2">
        <f t="shared" si="11"/>
        <v>0.22999999999592546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3751.16</v>
      </c>
      <c r="D710" s="1">
        <f>'PR-RAS'!E717</f>
        <v>3570.74</v>
      </c>
      <c r="E710" s="1">
        <v>0</v>
      </c>
      <c r="F710" s="1">
        <v>0</v>
      </c>
      <c r="G710" s="2">
        <f t="shared" si="10"/>
        <v>7722.8817599999993</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21359.26</v>
      </c>
      <c r="D711" s="1">
        <f>'PR-RAS'!E718</f>
        <v>22656.34</v>
      </c>
      <c r="E711" s="1">
        <v>0</v>
      </c>
      <c r="F711" s="1">
        <v>0</v>
      </c>
      <c r="G711" s="2">
        <f t="shared" si="10"/>
        <v>47337.077400000002</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8609.31</v>
      </c>
      <c r="D713" s="1">
        <f>'PR-RAS'!E720</f>
        <v>3866.28</v>
      </c>
      <c r="E713" s="1">
        <v>0</v>
      </c>
      <c r="F713" s="1">
        <v>0</v>
      </c>
      <c r="G713" s="2">
        <f t="shared" si="10"/>
        <v>11635.411439999998</v>
      </c>
      <c r="H713" s="2">
        <f t="shared" si="11"/>
        <v>0.58999999999969077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917.56</v>
      </c>
      <c r="D715" s="1">
        <f>'PR-RAS'!E722</f>
        <v>286.79000000000002</v>
      </c>
      <c r="E715" s="1">
        <v>0</v>
      </c>
      <c r="F715" s="1">
        <v>0</v>
      </c>
      <c r="G715" s="2">
        <f t="shared" si="10"/>
        <v>1064.6739599999999</v>
      </c>
      <c r="H715" s="2">
        <f t="shared" si="11"/>
        <v>0.65000000000003411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2074.9899999999998</v>
      </c>
      <c r="D718" s="1">
        <f>'PR-RAS'!E725</f>
        <v>1815.8</v>
      </c>
      <c r="E718" s="1">
        <v>0</v>
      </c>
      <c r="F718" s="1">
        <v>0</v>
      </c>
      <c r="G718" s="2">
        <f t="shared" si="10"/>
        <v>4091.6250300000002</v>
      </c>
      <c r="H718" s="2">
        <f t="shared" si="11"/>
        <v>0.21000000000026375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288807.15000000002</v>
      </c>
      <c r="D1480" s="6"/>
      <c r="E1480" s="6">
        <v>0</v>
      </c>
      <c r="F1480" s="6">
        <v>0</v>
      </c>
      <c r="G1480" s="7">
        <f t="shared" ref="G1480:G1580" si="34">B1480/1000*C1480</f>
        <v>288.80715000000004</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1784158.0899999999</v>
      </c>
      <c r="D1481" s="1">
        <v>0</v>
      </c>
      <c r="E1481" s="1">
        <v>0</v>
      </c>
      <c r="F1481" s="1">
        <v>0</v>
      </c>
      <c r="G1481" s="2">
        <f t="shared" si="34"/>
        <v>3568.3161799999998</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1777983.3299999998</v>
      </c>
      <c r="D1483" s="1">
        <v>0</v>
      </c>
      <c r="E1483" s="1">
        <v>0</v>
      </c>
      <c r="F1483" s="1">
        <v>0</v>
      </c>
      <c r="G1483" s="2">
        <f t="shared" si="34"/>
        <v>7111.9333199999992</v>
      </c>
      <c r="H1483" s="2">
        <f t="shared" si="35"/>
        <v>0.32999999984167516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1515186.51</v>
      </c>
      <c r="D1484" s="1">
        <v>0</v>
      </c>
      <c r="E1484" s="1">
        <v>0</v>
      </c>
      <c r="F1484" s="1">
        <v>0</v>
      </c>
      <c r="G1484" s="2">
        <f t="shared" si="34"/>
        <v>7575.9325500000004</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250824.12</v>
      </c>
      <c r="D1485" s="1">
        <v>0</v>
      </c>
      <c r="E1485" s="1">
        <v>0</v>
      </c>
      <c r="F1485" s="1">
        <v>0</v>
      </c>
      <c r="G1485" s="2">
        <f t="shared" si="34"/>
        <v>1504.94472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1105.43</v>
      </c>
      <c r="D1486" s="1">
        <v>0</v>
      </c>
      <c r="E1486" s="1">
        <v>0</v>
      </c>
      <c r="F1486" s="1">
        <v>0</v>
      </c>
      <c r="G1486" s="2">
        <f t="shared" si="34"/>
        <v>7.7380100000000009</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2591.31</v>
      </c>
      <c r="D1490" s="1">
        <v>0</v>
      </c>
      <c r="E1490" s="1">
        <v>0</v>
      </c>
      <c r="F1490" s="1">
        <v>0</v>
      </c>
      <c r="G1490" s="2">
        <f t="shared" si="34"/>
        <v>28.504409999999996</v>
      </c>
      <c r="H1490" s="2">
        <f t="shared" si="35"/>
        <v>0.30999999999994543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8275.9599999999991</v>
      </c>
      <c r="D1491" s="1">
        <v>0</v>
      </c>
      <c r="E1491" s="1">
        <v>0</v>
      </c>
      <c r="F1491" s="1">
        <v>0</v>
      </c>
      <c r="G1491" s="2">
        <f t="shared" si="34"/>
        <v>99.311519999999987</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6174.76</v>
      </c>
      <c r="D1492" s="1">
        <v>0</v>
      </c>
      <c r="E1492" s="1">
        <v>0</v>
      </c>
      <c r="F1492" s="1">
        <v>0</v>
      </c>
      <c r="G1492" s="2">
        <f t="shared" si="34"/>
        <v>80.271879999999996</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1796893.7899999998</v>
      </c>
      <c r="D1499" s="1">
        <v>0</v>
      </c>
      <c r="E1499" s="1">
        <v>0</v>
      </c>
      <c r="F1499" s="1">
        <v>0</v>
      </c>
      <c r="G1499" s="2">
        <f t="shared" si="34"/>
        <v>35937.875799999994</v>
      </c>
      <c r="H1499" s="2">
        <f t="shared" si="35"/>
        <v>0.21000000019557774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1790719.0299999998</v>
      </c>
      <c r="D1501" s="1">
        <v>0</v>
      </c>
      <c r="E1501" s="1">
        <v>0</v>
      </c>
      <c r="F1501" s="1">
        <v>0</v>
      </c>
      <c r="G1501" s="2">
        <f t="shared" si="34"/>
        <v>39395.81865999999</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1496535.91</v>
      </c>
      <c r="D1502" s="1">
        <v>0</v>
      </c>
      <c r="E1502" s="1">
        <v>0</v>
      </c>
      <c r="F1502" s="1">
        <v>0</v>
      </c>
      <c r="G1502" s="2">
        <f t="shared" si="34"/>
        <v>34420.325929999999</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269191.48</v>
      </c>
      <c r="D1503" s="1">
        <v>0</v>
      </c>
      <c r="E1503" s="1">
        <v>0</v>
      </c>
      <c r="F1503" s="1">
        <v>0</v>
      </c>
      <c r="G1503" s="2">
        <f t="shared" si="34"/>
        <v>6460.5955199999999</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1329.17</v>
      </c>
      <c r="D1504" s="1">
        <v>0</v>
      </c>
      <c r="E1504" s="1">
        <v>0</v>
      </c>
      <c r="F1504" s="1">
        <v>0</v>
      </c>
      <c r="G1504" s="2">
        <f t="shared" si="34"/>
        <v>33.22925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2591.31</v>
      </c>
      <c r="D1508" s="1">
        <v>0</v>
      </c>
      <c r="E1508" s="1">
        <v>0</v>
      </c>
      <c r="F1508" s="1">
        <v>0</v>
      </c>
      <c r="G1508" s="2">
        <f t="shared" si="34"/>
        <v>75.147990000000007</v>
      </c>
      <c r="H1508" s="2">
        <f t="shared" si="35"/>
        <v>0.30999999999994543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21071.16</v>
      </c>
      <c r="D1509" s="1">
        <v>0</v>
      </c>
      <c r="E1509" s="1">
        <v>0</v>
      </c>
      <c r="F1509" s="1">
        <v>0</v>
      </c>
      <c r="G1509" s="2">
        <f t="shared" si="34"/>
        <v>632.13479999999993</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6174.76</v>
      </c>
      <c r="D1510" s="1">
        <v>0</v>
      </c>
      <c r="E1510" s="1">
        <v>0</v>
      </c>
      <c r="F1510" s="1">
        <v>0</v>
      </c>
      <c r="G1510" s="2">
        <f t="shared" si="34"/>
        <v>191.41756000000001</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276071.44999999995</v>
      </c>
      <c r="D1517" s="1">
        <v>0</v>
      </c>
      <c r="E1517" s="1">
        <v>0</v>
      </c>
      <c r="F1517" s="1">
        <v>0</v>
      </c>
      <c r="G1517" s="2">
        <f t="shared" si="34"/>
        <v>10490.715099999998</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25125.14</v>
      </c>
      <c r="D1518" s="1">
        <v>0</v>
      </c>
      <c r="E1518" s="1">
        <v>0</v>
      </c>
      <c r="F1518" s="1">
        <v>0</v>
      </c>
      <c r="G1518" s="2">
        <f t="shared" si="34"/>
        <v>979.88045999999997</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25125.14</v>
      </c>
      <c r="D1524" s="1">
        <v>0</v>
      </c>
      <c r="E1524" s="1">
        <v>0</v>
      </c>
      <c r="F1524" s="1">
        <v>0</v>
      </c>
      <c r="G1524" s="2">
        <f t="shared" si="34"/>
        <v>1130.6313</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17934.28</v>
      </c>
      <c r="D1530" s="1">
        <v>0</v>
      </c>
      <c r="E1530" s="1">
        <v>0</v>
      </c>
      <c r="F1530" s="1">
        <v>0</v>
      </c>
      <c r="G1530" s="2">
        <f t="shared" si="34"/>
        <v>914.64827999999989</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17934.28</v>
      </c>
      <c r="D1531" s="1">
        <v>0</v>
      </c>
      <c r="E1531" s="1">
        <v>0</v>
      </c>
      <c r="F1531" s="1">
        <v>0</v>
      </c>
      <c r="G1531" s="2">
        <f t="shared" si="34"/>
        <v>932.58255999999994</v>
      </c>
      <c r="H1531" s="2">
        <f t="shared" si="3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7190.86</v>
      </c>
      <c r="D1560" s="1">
        <v>0</v>
      </c>
      <c r="E1560" s="1">
        <v>0</v>
      </c>
      <c r="F1560" s="1">
        <v>0</v>
      </c>
      <c r="G1560" s="2">
        <f t="shared" si="34"/>
        <v>582.45965999999999</v>
      </c>
      <c r="H1560" s="2">
        <f t="shared" si="35"/>
        <v>0.14000000000032742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7190.86</v>
      </c>
      <c r="D1561" s="1">
        <v>0</v>
      </c>
      <c r="E1561" s="1">
        <v>0</v>
      </c>
      <c r="F1561" s="1">
        <v>0</v>
      </c>
      <c r="G1561" s="2">
        <f t="shared" si="34"/>
        <v>589.65052000000003</v>
      </c>
      <c r="H1561" s="2">
        <f t="shared" si="35"/>
        <v>0.14000000000032742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250946.31</v>
      </c>
      <c r="D1576" s="1">
        <v>0</v>
      </c>
      <c r="E1576" s="1">
        <v>0</v>
      </c>
      <c r="F1576" s="1">
        <v>0</v>
      </c>
      <c r="G1576" s="2">
        <f t="shared" si="34"/>
        <v>24341.79207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250946.31</v>
      </c>
      <c r="D1578" s="1">
        <v>0</v>
      </c>
      <c r="E1578" s="1">
        <v>0</v>
      </c>
      <c r="F1578" s="1">
        <v>0</v>
      </c>
      <c r="G1578" s="2">
        <f t="shared" si="34"/>
        <v>24843.684690000002</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1401615.95</v>
      </c>
      <c r="I16" s="170">
        <f>'PR-RAS'!E6</f>
        <v>1767819.0099999998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1375306.0499999998</v>
      </c>
      <c r="I17" s="170">
        <f>'PR-RAS'!E151</f>
        <v>1742983.8800000001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38621.320000000065</v>
      </c>
      <c r="I18" s="170">
        <f>'PR-RAS'!E645</f>
        <v>132558.23999999964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288807.15000000002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276071.44999999995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25125.14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250946.31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1401615.95</v>
      </c>
      <c r="E6" s="51">
        <f>E7+E44+E50+E82+E106+E124+E133+E139</f>
        <v>1767819.0099999998</v>
      </c>
      <c r="F6" s="52">
        <f t="shared" ref="F6:F131" si="0">IF(D6&lt;&gt;0,IF(E6/D6&gt;=100,"&gt;&gt;100",E6/D6*100),"-")</f>
        <v>126.12720410323526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1097303.99</v>
      </c>
      <c r="E50" s="51">
        <f>E51+E54+E59+E62+E65+E68+E71+E74+E77</f>
        <v>1414335.88</v>
      </c>
      <c r="F50" s="52">
        <f t="shared" si="0"/>
        <v>128.89189257390743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1067707.29</v>
      </c>
      <c r="E68" s="51">
        <f t="shared" si="15"/>
        <v>1381695.75</v>
      </c>
      <c r="F68" s="52">
        <f t="shared" si="0"/>
        <v>129.40772840466417</v>
      </c>
    </row>
    <row r="69" spans="1:6" ht="12.75" customHeight="1" x14ac:dyDescent="0.2">
      <c r="A69" s="53" t="s">
        <v>184</v>
      </c>
      <c r="B69" s="85" t="s">
        <v>185</v>
      </c>
      <c r="C69" s="50" t="s">
        <v>184</v>
      </c>
      <c r="D69" s="242">
        <v>1067707.29</v>
      </c>
      <c r="E69" s="242">
        <v>1381695.75</v>
      </c>
      <c r="F69" s="52">
        <f t="shared" si="0"/>
        <v>129.40772840466417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29596.7</v>
      </c>
      <c r="E77" s="51">
        <f t="shared" si="18"/>
        <v>32640.13</v>
      </c>
      <c r="F77" s="52">
        <f t="shared" si="0"/>
        <v>110.28300452415303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29596.7</v>
      </c>
      <c r="E80" s="242">
        <v>32640.13</v>
      </c>
      <c r="F80" s="52">
        <f t="shared" si="0"/>
        <v>110.28300452415303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6.34</v>
      </c>
      <c r="E82" s="51">
        <f t="shared" si="19"/>
        <v>54.46</v>
      </c>
      <c r="F82" s="52">
        <f t="shared" si="0"/>
        <v>858.99053627760259</v>
      </c>
    </row>
    <row r="83" spans="1:6" ht="12.75" customHeight="1" x14ac:dyDescent="0.2">
      <c r="A83" s="53">
        <v>641</v>
      </c>
      <c r="B83" s="85" t="s">
        <v>212</v>
      </c>
      <c r="C83" s="50" t="s">
        <v>213</v>
      </c>
      <c r="D83" s="51">
        <f t="shared" ref="D83:E83" si="20">SUM(D84:D90)</f>
        <v>6.34</v>
      </c>
      <c r="E83" s="51">
        <f t="shared" si="20"/>
        <v>54.46</v>
      </c>
      <c r="F83" s="52">
        <f t="shared" si="0"/>
        <v>858.99053627760259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6.34</v>
      </c>
      <c r="E85" s="242">
        <v>54.46</v>
      </c>
      <c r="F85" s="52">
        <f t="shared" si="0"/>
        <v>858.99053627760259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69811.13</v>
      </c>
      <c r="E106" s="51">
        <f t="shared" si="23"/>
        <v>67441.009999999995</v>
      </c>
      <c r="F106" s="52">
        <f t="shared" si="0"/>
        <v>96.604953966509328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69811.13</v>
      </c>
      <c r="E112" s="51">
        <f t="shared" si="25"/>
        <v>67441.009999999995</v>
      </c>
      <c r="F112" s="52">
        <f t="shared" si="0"/>
        <v>96.604953966509328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69811.13</v>
      </c>
      <c r="E117" s="242">
        <v>67441.009999999995</v>
      </c>
      <c r="F117" s="52">
        <f t="shared" si="0"/>
        <v>96.604953966509328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11045.51</v>
      </c>
      <c r="E124" s="51">
        <f t="shared" si="27"/>
        <v>15936.81</v>
      </c>
      <c r="F124" s="52">
        <f t="shared" si="0"/>
        <v>144.28315215865993</v>
      </c>
    </row>
    <row r="125" spans="1:6" ht="12.75" customHeight="1" x14ac:dyDescent="0.2">
      <c r="A125" s="53">
        <v>661</v>
      </c>
      <c r="B125" s="86" t="s">
        <v>296</v>
      </c>
      <c r="C125" s="50" t="s">
        <v>297</v>
      </c>
      <c r="D125" s="51">
        <f t="shared" ref="D125:E125" si="28">SUM(D126:D127)</f>
        <v>7980.48</v>
      </c>
      <c r="E125" s="51">
        <f t="shared" si="28"/>
        <v>12376.81</v>
      </c>
      <c r="F125" s="52">
        <f t="shared" si="0"/>
        <v>155.08854104013793</v>
      </c>
    </row>
    <row r="126" spans="1:6" ht="12.75" customHeight="1" x14ac:dyDescent="0.2">
      <c r="A126" s="53">
        <v>6614</v>
      </c>
      <c r="B126" s="86" t="s">
        <v>298</v>
      </c>
      <c r="C126" s="50" t="s">
        <v>299</v>
      </c>
      <c r="D126" s="242">
        <v>2085.27</v>
      </c>
      <c r="E126" s="242">
        <v>2507.8200000000002</v>
      </c>
      <c r="F126" s="52">
        <f t="shared" si="0"/>
        <v>120.2635629918428</v>
      </c>
    </row>
    <row r="127" spans="1:6" ht="12.75" customHeight="1" x14ac:dyDescent="0.2">
      <c r="A127" s="53">
        <v>6615</v>
      </c>
      <c r="B127" s="86" t="s">
        <v>300</v>
      </c>
      <c r="C127" s="50" t="s">
        <v>301</v>
      </c>
      <c r="D127" s="242">
        <v>5895.21</v>
      </c>
      <c r="E127" s="242">
        <v>9868.99</v>
      </c>
      <c r="F127" s="52">
        <f t="shared" si="0"/>
        <v>167.40692867599287</v>
      </c>
    </row>
    <row r="128" spans="1:6" ht="24" x14ac:dyDescent="0.2">
      <c r="A128" s="53">
        <v>663</v>
      </c>
      <c r="B128" s="231" t="s">
        <v>302</v>
      </c>
      <c r="C128" s="50" t="s">
        <v>303</v>
      </c>
      <c r="D128" s="51">
        <f t="shared" ref="D128:E128" si="29">SUM(D129:D132)</f>
        <v>3065.03</v>
      </c>
      <c r="E128" s="51">
        <f t="shared" si="29"/>
        <v>3560</v>
      </c>
      <c r="F128" s="52">
        <f t="shared" si="0"/>
        <v>116.14894470853466</v>
      </c>
    </row>
    <row r="129" spans="1:6" ht="12.75" customHeight="1" x14ac:dyDescent="0.2">
      <c r="A129" s="53">
        <v>6631</v>
      </c>
      <c r="B129" s="86" t="s">
        <v>304</v>
      </c>
      <c r="C129" s="50" t="s">
        <v>305</v>
      </c>
      <c r="D129" s="242">
        <v>3065.03</v>
      </c>
      <c r="E129" s="242">
        <v>3560</v>
      </c>
      <c r="F129" s="52">
        <f t="shared" si="0"/>
        <v>116.14894470853466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223448.98</v>
      </c>
      <c r="E133" s="51">
        <f t="shared" si="30"/>
        <v>270050.84999999998</v>
      </c>
      <c r="F133" s="52">
        <f t="shared" ref="F133:F223" si="31">IF(D133&lt;&gt;0,IF(E133/D133&gt;=100,"&gt;&gt;100",E133/D133*100),"-")</f>
        <v>120.85570943308848</v>
      </c>
    </row>
    <row r="134" spans="1:6" ht="24" x14ac:dyDescent="0.2">
      <c r="A134" s="53">
        <v>671</v>
      </c>
      <c r="B134" s="232" t="s">
        <v>314</v>
      </c>
      <c r="C134" s="50" t="s">
        <v>315</v>
      </c>
      <c r="D134" s="51">
        <f t="shared" ref="D134:E134" si="32">SUM(D135:D137)</f>
        <v>223448.98</v>
      </c>
      <c r="E134" s="51">
        <f t="shared" si="32"/>
        <v>270050.84999999998</v>
      </c>
      <c r="F134" s="52">
        <f t="shared" si="31"/>
        <v>120.85570943308848</v>
      </c>
    </row>
    <row r="135" spans="1:6" ht="12.75" customHeight="1" x14ac:dyDescent="0.2">
      <c r="A135" s="53">
        <v>6711</v>
      </c>
      <c r="B135" s="85" t="s">
        <v>316</v>
      </c>
      <c r="C135" s="50" t="s">
        <v>317</v>
      </c>
      <c r="D135" s="242">
        <v>223448.98</v>
      </c>
      <c r="E135" s="242">
        <v>270050.84999999998</v>
      </c>
      <c r="F135" s="52">
        <f t="shared" si="31"/>
        <v>120.85570943308848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1375306.0499999998</v>
      </c>
      <c r="E151" s="51">
        <f t="shared" si="35"/>
        <v>1742983.8800000001</v>
      </c>
      <c r="F151" s="52">
        <f t="shared" si="31"/>
        <v>126.73425525903855</v>
      </c>
    </row>
    <row r="152" spans="1:6" ht="12.75" customHeight="1" x14ac:dyDescent="0.2">
      <c r="A152" s="53">
        <v>31</v>
      </c>
      <c r="B152" s="85" t="s">
        <v>349</v>
      </c>
      <c r="C152" s="50" t="s">
        <v>35</v>
      </c>
      <c r="D152" s="51">
        <f t="shared" ref="D152:E152" si="36">D153+D158+D159</f>
        <v>1141763.46</v>
      </c>
      <c r="E152" s="51">
        <f t="shared" si="36"/>
        <v>1486811.76</v>
      </c>
      <c r="F152" s="52">
        <f t="shared" si="31"/>
        <v>130.2206465777071</v>
      </c>
    </row>
    <row r="153" spans="1:6" ht="12.75" customHeight="1" x14ac:dyDescent="0.2">
      <c r="A153" s="53">
        <v>311</v>
      </c>
      <c r="B153" s="85" t="s">
        <v>350</v>
      </c>
      <c r="C153" s="50" t="s">
        <v>351</v>
      </c>
      <c r="D153" s="51">
        <f t="shared" ref="D153:E153" si="37">SUM(D154:D157)</f>
        <v>950553.90999999992</v>
      </c>
      <c r="E153" s="51">
        <f t="shared" si="37"/>
        <v>1242262.49</v>
      </c>
      <c r="F153" s="52">
        <f t="shared" si="31"/>
        <v>130.68827311435709</v>
      </c>
    </row>
    <row r="154" spans="1:6" ht="12.75" customHeight="1" x14ac:dyDescent="0.2">
      <c r="A154" s="53">
        <v>3111</v>
      </c>
      <c r="B154" s="85" t="s">
        <v>352</v>
      </c>
      <c r="C154" s="50" t="s">
        <v>353</v>
      </c>
      <c r="D154" s="242">
        <v>923638.25</v>
      </c>
      <c r="E154" s="242">
        <v>1223727.1499999999</v>
      </c>
      <c r="F154" s="52">
        <f t="shared" si="31"/>
        <v>132.48987360581913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21400.83</v>
      </c>
      <c r="E156" s="242">
        <v>15473.52</v>
      </c>
      <c r="F156" s="52">
        <f t="shared" si="31"/>
        <v>72.303363934950184</v>
      </c>
    </row>
    <row r="157" spans="1:6" ht="12.75" customHeight="1" x14ac:dyDescent="0.2">
      <c r="A157" s="53">
        <v>3114</v>
      </c>
      <c r="B157" s="85" t="s">
        <v>358</v>
      </c>
      <c r="C157" s="50" t="s">
        <v>359</v>
      </c>
      <c r="D157" s="242">
        <v>5514.83</v>
      </c>
      <c r="E157" s="242">
        <v>3061.82</v>
      </c>
      <c r="F157" s="52">
        <f t="shared" si="31"/>
        <v>55.519753102090185</v>
      </c>
    </row>
    <row r="158" spans="1:6" ht="12.75" customHeight="1" x14ac:dyDescent="0.2">
      <c r="A158" s="53">
        <v>312</v>
      </c>
      <c r="B158" s="85" t="s">
        <v>360</v>
      </c>
      <c r="C158" s="50" t="s">
        <v>361</v>
      </c>
      <c r="D158" s="242">
        <v>43392.51</v>
      </c>
      <c r="E158" s="242">
        <v>54781.3</v>
      </c>
      <c r="F158" s="52">
        <f t="shared" si="31"/>
        <v>126.24598116126494</v>
      </c>
    </row>
    <row r="159" spans="1:6" ht="12.75" customHeight="1" x14ac:dyDescent="0.2">
      <c r="A159" s="53">
        <v>313</v>
      </c>
      <c r="B159" s="85" t="s">
        <v>362</v>
      </c>
      <c r="C159" s="50" t="s">
        <v>363</v>
      </c>
      <c r="D159" s="51">
        <f t="shared" ref="D159:E159" si="38">SUM(D160:D162)</f>
        <v>147817.04</v>
      </c>
      <c r="E159" s="51">
        <f t="shared" si="38"/>
        <v>189767.97</v>
      </c>
      <c r="F159" s="52">
        <f t="shared" si="31"/>
        <v>128.38030716891637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147610.01</v>
      </c>
      <c r="E161" s="242">
        <v>188326.47</v>
      </c>
      <c r="F161" s="52">
        <f t="shared" si="31"/>
        <v>127.58380681635344</v>
      </c>
    </row>
    <row r="162" spans="1:6" ht="12.75" customHeight="1" x14ac:dyDescent="0.2">
      <c r="A162" s="53">
        <v>3133</v>
      </c>
      <c r="B162" s="85" t="s">
        <v>367</v>
      </c>
      <c r="C162" s="50" t="s">
        <v>368</v>
      </c>
      <c r="D162" s="242">
        <v>207.03</v>
      </c>
      <c r="E162" s="242">
        <v>1441.5</v>
      </c>
      <c r="F162" s="52">
        <f t="shared" si="31"/>
        <v>696.27590204318221</v>
      </c>
    </row>
    <row r="163" spans="1:6" ht="12.75" customHeight="1" x14ac:dyDescent="0.2">
      <c r="A163" s="53">
        <v>32</v>
      </c>
      <c r="B163" s="85" t="s">
        <v>369</v>
      </c>
      <c r="C163" s="50" t="s">
        <v>370</v>
      </c>
      <c r="D163" s="51">
        <f t="shared" ref="D163:E163" si="39">D164+D169+D177+D187+D188</f>
        <v>232599.61</v>
      </c>
      <c r="E163" s="51">
        <f t="shared" si="39"/>
        <v>252475.38</v>
      </c>
      <c r="F163" s="52">
        <f t="shared" si="31"/>
        <v>108.54505731974358</v>
      </c>
    </row>
    <row r="164" spans="1:6" ht="12.75" customHeight="1" x14ac:dyDescent="0.2">
      <c r="A164" s="53">
        <v>321</v>
      </c>
      <c r="B164" s="85" t="s">
        <v>371</v>
      </c>
      <c r="C164" s="50" t="s">
        <v>372</v>
      </c>
      <c r="D164" s="51">
        <f t="shared" ref="D164:E164" si="40">SUM(D165:D168)</f>
        <v>28640.92</v>
      </c>
      <c r="E164" s="51">
        <f t="shared" si="40"/>
        <v>35537.870000000003</v>
      </c>
      <c r="F164" s="52">
        <f t="shared" si="31"/>
        <v>124.08075578577784</v>
      </c>
    </row>
    <row r="165" spans="1:6" ht="12.75" customHeight="1" x14ac:dyDescent="0.2">
      <c r="A165" s="53">
        <v>3211</v>
      </c>
      <c r="B165" s="85" t="s">
        <v>373</v>
      </c>
      <c r="C165" s="50" t="s">
        <v>374</v>
      </c>
      <c r="D165" s="242">
        <v>6052.41</v>
      </c>
      <c r="E165" s="242">
        <v>9682.6299999999992</v>
      </c>
      <c r="F165" s="52">
        <f t="shared" si="31"/>
        <v>159.97974360626591</v>
      </c>
    </row>
    <row r="166" spans="1:6" ht="12.75" customHeight="1" x14ac:dyDescent="0.2">
      <c r="A166" s="53">
        <v>3212</v>
      </c>
      <c r="B166" s="85" t="s">
        <v>375</v>
      </c>
      <c r="C166" s="50" t="s">
        <v>376</v>
      </c>
      <c r="D166" s="242">
        <v>21359.26</v>
      </c>
      <c r="E166" s="242">
        <v>22656.34</v>
      </c>
      <c r="F166" s="52">
        <f t="shared" si="31"/>
        <v>106.07268229330043</v>
      </c>
    </row>
    <row r="167" spans="1:6" ht="12.75" customHeight="1" x14ac:dyDescent="0.2">
      <c r="A167" s="53">
        <v>3213</v>
      </c>
      <c r="B167" s="85" t="s">
        <v>377</v>
      </c>
      <c r="C167" s="50" t="s">
        <v>378</v>
      </c>
      <c r="D167" s="242">
        <v>1229.25</v>
      </c>
      <c r="E167" s="242">
        <v>2732.4</v>
      </c>
      <c r="F167" s="52">
        <f t="shared" si="31"/>
        <v>222.28187919463087</v>
      </c>
    </row>
    <row r="168" spans="1:6" ht="12.75" customHeight="1" x14ac:dyDescent="0.2">
      <c r="A168" s="53">
        <v>3214</v>
      </c>
      <c r="B168" s="85" t="s">
        <v>379</v>
      </c>
      <c r="C168" s="50" t="s">
        <v>380</v>
      </c>
      <c r="D168" s="242">
        <v>0</v>
      </c>
      <c r="E168" s="242">
        <v>466.5</v>
      </c>
      <c r="F168" s="52" t="str">
        <f t="shared" si="31"/>
        <v>-</v>
      </c>
    </row>
    <row r="169" spans="1:6" ht="12.75" customHeight="1" x14ac:dyDescent="0.2">
      <c r="A169" s="53">
        <v>322</v>
      </c>
      <c r="B169" s="85" t="s">
        <v>381</v>
      </c>
      <c r="C169" s="50" t="s">
        <v>382</v>
      </c>
      <c r="D169" s="51">
        <f t="shared" ref="D169:E169" si="41">SUM(D170:D176)</f>
        <v>157651.71</v>
      </c>
      <c r="E169" s="51">
        <f t="shared" si="41"/>
        <v>177549.99</v>
      </c>
      <c r="F169" s="52">
        <f t="shared" si="31"/>
        <v>112.62167089719483</v>
      </c>
    </row>
    <row r="170" spans="1:6" ht="12.75" customHeight="1" x14ac:dyDescent="0.2">
      <c r="A170" s="53">
        <v>3221</v>
      </c>
      <c r="B170" s="85" t="s">
        <v>383</v>
      </c>
      <c r="C170" s="50" t="s">
        <v>384</v>
      </c>
      <c r="D170" s="242">
        <v>20382.47</v>
      </c>
      <c r="E170" s="242">
        <v>17971.54</v>
      </c>
      <c r="F170" s="52">
        <f t="shared" si="31"/>
        <v>88.171551337987992</v>
      </c>
    </row>
    <row r="171" spans="1:6" ht="12.75" customHeight="1" x14ac:dyDescent="0.2">
      <c r="A171" s="53">
        <v>3222</v>
      </c>
      <c r="B171" s="85" t="s">
        <v>385</v>
      </c>
      <c r="C171" s="50" t="s">
        <v>386</v>
      </c>
      <c r="D171" s="242">
        <v>84220.73</v>
      </c>
      <c r="E171" s="242">
        <v>104479.37</v>
      </c>
      <c r="F171" s="52">
        <f t="shared" si="31"/>
        <v>124.0542203801843</v>
      </c>
    </row>
    <row r="172" spans="1:6" ht="12.75" customHeight="1" x14ac:dyDescent="0.2">
      <c r="A172" s="53">
        <v>3223</v>
      </c>
      <c r="B172" s="85" t="s">
        <v>387</v>
      </c>
      <c r="C172" s="50" t="s">
        <v>388</v>
      </c>
      <c r="D172" s="242">
        <v>40520.49</v>
      </c>
      <c r="E172" s="242">
        <v>34441.43</v>
      </c>
      <c r="F172" s="52">
        <f t="shared" si="31"/>
        <v>84.997565429243338</v>
      </c>
    </row>
    <row r="173" spans="1:6" ht="12.75" customHeight="1" x14ac:dyDescent="0.2">
      <c r="A173" s="53">
        <v>3224</v>
      </c>
      <c r="B173" s="85" t="s">
        <v>389</v>
      </c>
      <c r="C173" s="50" t="s">
        <v>390</v>
      </c>
      <c r="D173" s="242">
        <v>10470.69</v>
      </c>
      <c r="E173" s="242">
        <v>11817.56</v>
      </c>
      <c r="F173" s="52">
        <f t="shared" si="31"/>
        <v>112.86324014940752</v>
      </c>
    </row>
    <row r="174" spans="1:6" ht="12.75" customHeight="1" x14ac:dyDescent="0.2">
      <c r="A174" s="53">
        <v>3225</v>
      </c>
      <c r="B174" s="85" t="s">
        <v>391</v>
      </c>
      <c r="C174" s="50" t="s">
        <v>392</v>
      </c>
      <c r="D174" s="242">
        <v>827.15</v>
      </c>
      <c r="E174" s="242">
        <v>6370.41</v>
      </c>
      <c r="F174" s="52">
        <f t="shared" si="31"/>
        <v>770.16381551109237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1230.18</v>
      </c>
      <c r="E176" s="242">
        <v>2469.6799999999998</v>
      </c>
      <c r="F176" s="52">
        <f t="shared" si="31"/>
        <v>200.7576127070835</v>
      </c>
    </row>
    <row r="177" spans="1:6" ht="12.75" customHeight="1" x14ac:dyDescent="0.2">
      <c r="A177" s="53">
        <v>323</v>
      </c>
      <c r="B177" s="85" t="s">
        <v>397</v>
      </c>
      <c r="C177" s="50" t="s">
        <v>398</v>
      </c>
      <c r="D177" s="51">
        <f t="shared" ref="D177:E177" si="42">SUM(D178:D186)</f>
        <v>40809.42</v>
      </c>
      <c r="E177" s="51">
        <f t="shared" si="42"/>
        <v>32596.41</v>
      </c>
      <c r="F177" s="52">
        <f t="shared" si="31"/>
        <v>79.874720101388363</v>
      </c>
    </row>
    <row r="178" spans="1:6" ht="12.75" customHeight="1" x14ac:dyDescent="0.2">
      <c r="A178" s="53">
        <v>3231</v>
      </c>
      <c r="B178" s="85" t="s">
        <v>399</v>
      </c>
      <c r="C178" s="50" t="s">
        <v>400</v>
      </c>
      <c r="D178" s="242">
        <v>15696.67</v>
      </c>
      <c r="E178" s="242">
        <v>12951.4</v>
      </c>
      <c r="F178" s="52">
        <f t="shared" si="31"/>
        <v>82.510494264070019</v>
      </c>
    </row>
    <row r="179" spans="1:6" ht="12.75" customHeight="1" x14ac:dyDescent="0.2">
      <c r="A179" s="53">
        <v>3232</v>
      </c>
      <c r="B179" s="85" t="s">
        <v>401</v>
      </c>
      <c r="C179" s="50" t="s">
        <v>402</v>
      </c>
      <c r="D179" s="242">
        <v>2626.97</v>
      </c>
      <c r="E179" s="242">
        <v>4405.47</v>
      </c>
      <c r="F179" s="52">
        <f t="shared" si="31"/>
        <v>167.70157253413632</v>
      </c>
    </row>
    <row r="180" spans="1:6" ht="12.75" customHeight="1" x14ac:dyDescent="0.2">
      <c r="A180" s="53">
        <v>3233</v>
      </c>
      <c r="B180" s="85" t="s">
        <v>403</v>
      </c>
      <c r="C180" s="50" t="s">
        <v>404</v>
      </c>
      <c r="D180" s="242">
        <v>568.08000000000004</v>
      </c>
      <c r="E180" s="242">
        <v>381.25</v>
      </c>
      <c r="F180" s="52">
        <f t="shared" si="31"/>
        <v>67.112026475144333</v>
      </c>
    </row>
    <row r="181" spans="1:6" ht="12.75" customHeight="1" x14ac:dyDescent="0.2">
      <c r="A181" s="53">
        <v>3234</v>
      </c>
      <c r="B181" s="85" t="s">
        <v>405</v>
      </c>
      <c r="C181" s="50" t="s">
        <v>406</v>
      </c>
      <c r="D181" s="242">
        <v>8563.58</v>
      </c>
      <c r="E181" s="242">
        <v>7828.93</v>
      </c>
      <c r="F181" s="52">
        <f t="shared" si="31"/>
        <v>91.421228037806628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9035.67</v>
      </c>
      <c r="E183" s="242">
        <v>4292.6400000000003</v>
      </c>
      <c r="F183" s="52">
        <f t="shared" si="31"/>
        <v>47.507711104987237</v>
      </c>
    </row>
    <row r="184" spans="1:6" ht="12.75" customHeight="1" x14ac:dyDescent="0.2">
      <c r="A184" s="53">
        <v>3237</v>
      </c>
      <c r="B184" s="85" t="s">
        <v>411</v>
      </c>
      <c r="C184" s="50" t="s">
        <v>412</v>
      </c>
      <c r="D184" s="242">
        <v>2012.43</v>
      </c>
      <c r="E184" s="242">
        <v>349.29</v>
      </c>
      <c r="F184" s="52">
        <f t="shared" si="31"/>
        <v>17.356628553539753</v>
      </c>
    </row>
    <row r="185" spans="1:6" ht="12.75" customHeight="1" x14ac:dyDescent="0.2">
      <c r="A185" s="53">
        <v>3238</v>
      </c>
      <c r="B185" s="85" t="s">
        <v>413</v>
      </c>
      <c r="C185" s="50" t="s">
        <v>414</v>
      </c>
      <c r="D185" s="242">
        <v>2306.02</v>
      </c>
      <c r="E185" s="242">
        <v>2125.9299999999998</v>
      </c>
      <c r="F185" s="52">
        <f t="shared" si="31"/>
        <v>92.190440672674129</v>
      </c>
    </row>
    <row r="186" spans="1:6" ht="12.75" customHeight="1" x14ac:dyDescent="0.2">
      <c r="A186" s="53">
        <v>3239</v>
      </c>
      <c r="B186" s="85" t="s">
        <v>415</v>
      </c>
      <c r="C186" s="50" t="s">
        <v>416</v>
      </c>
      <c r="D186" s="242">
        <v>0</v>
      </c>
      <c r="E186" s="242">
        <v>261.5</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5497.56</v>
      </c>
      <c r="E188" s="51">
        <f t="shared" si="43"/>
        <v>6791.1100000000006</v>
      </c>
      <c r="F188" s="52">
        <f t="shared" si="31"/>
        <v>123.5295294639804</v>
      </c>
    </row>
    <row r="189" spans="1:6" ht="12.75" customHeight="1" x14ac:dyDescent="0.2">
      <c r="A189" s="53">
        <v>3291</v>
      </c>
      <c r="B189" s="232" t="s">
        <v>421</v>
      </c>
      <c r="C189" s="50" t="s">
        <v>422</v>
      </c>
      <c r="D189" s="242">
        <v>2174.9899999999998</v>
      </c>
      <c r="E189" s="242">
        <v>1815.8</v>
      </c>
      <c r="F189" s="52">
        <f t="shared" si="31"/>
        <v>83.485441312373851</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84.13</v>
      </c>
      <c r="E191" s="242">
        <v>783.05</v>
      </c>
      <c r="F191" s="52">
        <f t="shared" si="31"/>
        <v>930.76191608225361</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1329.68</v>
      </c>
      <c r="E193" s="242">
        <v>1971.85</v>
      </c>
      <c r="F193" s="52">
        <f t="shared" si="31"/>
        <v>148.29507851513145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1855.67</v>
      </c>
      <c r="E195" s="242">
        <v>2167.3200000000002</v>
      </c>
      <c r="F195" s="52">
        <f t="shared" si="31"/>
        <v>116.79447315524851</v>
      </c>
    </row>
    <row r="196" spans="1:6" ht="12.75" customHeight="1" x14ac:dyDescent="0.2">
      <c r="A196" s="53">
        <v>34</v>
      </c>
      <c r="B196" s="232" t="s">
        <v>435</v>
      </c>
      <c r="C196" s="50" t="s">
        <v>436</v>
      </c>
      <c r="D196" s="51">
        <f t="shared" ref="D196:E196" si="44">D197+D202+D210</f>
        <v>942.98</v>
      </c>
      <c r="E196" s="51">
        <f t="shared" si="44"/>
        <v>1105.43</v>
      </c>
      <c r="F196" s="52">
        <f t="shared" si="31"/>
        <v>117.22730068506226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942.98</v>
      </c>
      <c r="E210" s="51">
        <f t="shared" si="47"/>
        <v>1105.43</v>
      </c>
      <c r="F210" s="52">
        <f t="shared" si="31"/>
        <v>117.22730068506226</v>
      </c>
    </row>
    <row r="211" spans="1:6" ht="12.75" customHeight="1" x14ac:dyDescent="0.2">
      <c r="A211" s="53">
        <v>3431</v>
      </c>
      <c r="B211" s="232" t="s">
        <v>465</v>
      </c>
      <c r="C211" s="50" t="s">
        <v>466</v>
      </c>
      <c r="D211" s="242">
        <v>877.41</v>
      </c>
      <c r="E211" s="242">
        <v>1105.43</v>
      </c>
      <c r="F211" s="52">
        <f t="shared" si="31"/>
        <v>125.98785060576014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16.46</v>
      </c>
      <c r="E213" s="242"/>
      <c r="F213" s="52">
        <f t="shared" si="31"/>
        <v>0</v>
      </c>
    </row>
    <row r="214" spans="1:6" ht="12.75" customHeight="1" x14ac:dyDescent="0.2">
      <c r="A214" s="53">
        <v>3434</v>
      </c>
      <c r="B214" s="85" t="s">
        <v>471</v>
      </c>
      <c r="C214" s="50" t="s">
        <v>472</v>
      </c>
      <c r="D214" s="242">
        <v>49.11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2591.31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2591.31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2591.31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1375306.0499999998</v>
      </c>
      <c r="E289" s="51">
        <f t="shared" si="79"/>
        <v>1742983.8800000001</v>
      </c>
      <c r="F289" s="52">
        <f t="shared" si="76"/>
        <v>126.73425525903855</v>
      </c>
    </row>
    <row r="290" spans="1:6" ht="12.75" customHeight="1" x14ac:dyDescent="0.2">
      <c r="A290" s="53" t="s">
        <v>608</v>
      </c>
      <c r="B290" s="85" t="s">
        <v>619</v>
      </c>
      <c r="C290" s="50" t="s">
        <v>620</v>
      </c>
      <c r="D290" s="51">
        <f>IF(D6&gt;=D289,D6-D289,0)</f>
        <v>26309.90000000014</v>
      </c>
      <c r="E290" s="51">
        <f>IF(E6&gt;=E289,E6-E289,0)</f>
        <v>24835.129999999655</v>
      </c>
      <c r="F290" s="52">
        <f t="shared" si="76"/>
        <v>94.394619515845832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224612.43</v>
      </c>
      <c r="E292" s="242">
        <v>451131.96</v>
      </c>
      <c r="F292" s="52">
        <f t="shared" si="76"/>
        <v>200.84906253852472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16772.099999999999</v>
      </c>
      <c r="E294" s="242">
        <v>22487.11</v>
      </c>
      <c r="F294" s="52">
        <f t="shared" si="76"/>
        <v>134.07450468337302</v>
      </c>
    </row>
    <row r="295" spans="1:6" ht="24" x14ac:dyDescent="0.2">
      <c r="A295" s="53">
        <v>9661</v>
      </c>
      <c r="B295" s="85" t="s">
        <v>629</v>
      </c>
      <c r="C295" s="50" t="s">
        <v>630</v>
      </c>
      <c r="D295" s="242">
        <v>4306.9799999999996</v>
      </c>
      <c r="E295" s="242">
        <v>4686.66</v>
      </c>
      <c r="F295" s="52">
        <f t="shared" si="76"/>
        <v>108.81545769889807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678.32</v>
      </c>
      <c r="E350" s="51">
        <f t="shared" si="95"/>
        <v>5591.5099999999993</v>
      </c>
      <c r="F350" s="52">
        <f t="shared" si="81"/>
        <v>824.31743130086068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678.32</v>
      </c>
      <c r="E363" s="51">
        <f t="shared" si="99"/>
        <v>5591.5099999999993</v>
      </c>
      <c r="F363" s="52">
        <f t="shared" si="81"/>
        <v>824.31743130086068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678.32</v>
      </c>
      <c r="E369" s="51">
        <f t="shared" si="101"/>
        <v>5570.69</v>
      </c>
      <c r="F369" s="52">
        <f t="shared" si="81"/>
        <v>821.24808350041269</v>
      </c>
    </row>
    <row r="370" spans="1:6" ht="12.75" customHeight="1" x14ac:dyDescent="0.2">
      <c r="A370" s="53">
        <v>4221</v>
      </c>
      <c r="B370" s="85" t="s">
        <v>674</v>
      </c>
      <c r="C370" s="50" t="s">
        <v>766</v>
      </c>
      <c r="D370" s="242">
        <v>678.32</v>
      </c>
      <c r="E370" s="242">
        <v>3076.24</v>
      </c>
      <c r="F370" s="52">
        <f t="shared" si="81"/>
        <v>453.50866847505597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1743.75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750.7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20.82</v>
      </c>
      <c r="F383" s="52" t="str">
        <f t="shared" si="81"/>
        <v>-</v>
      </c>
    </row>
    <row r="384" spans="1:6" ht="12.75" customHeight="1" x14ac:dyDescent="0.2">
      <c r="A384" s="53">
        <v>4241</v>
      </c>
      <c r="B384" s="85" t="s">
        <v>783</v>
      </c>
      <c r="C384" s="50" t="s">
        <v>784</v>
      </c>
      <c r="D384" s="242">
        <v>0</v>
      </c>
      <c r="E384" s="242">
        <v>20.82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678.32</v>
      </c>
      <c r="E408" s="51">
        <f t="shared" si="111"/>
        <v>5591.5099999999993</v>
      </c>
      <c r="F408" s="52">
        <f t="shared" si="81"/>
        <v>824.31743130086068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211622.69</v>
      </c>
      <c r="E410" s="242">
        <v>337817.34</v>
      </c>
      <c r="F410" s="52">
        <f t="shared" si="81"/>
        <v>159.63190903584109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1401615.95</v>
      </c>
      <c r="E412" s="51">
        <f>E6+E298</f>
        <v>1767819.0099999998</v>
      </c>
      <c r="F412" s="52">
        <f t="shared" si="81"/>
        <v>126.12720410323526</v>
      </c>
    </row>
    <row r="413" spans="1:6" ht="12.75" customHeight="1" x14ac:dyDescent="0.2">
      <c r="A413" s="53" t="s">
        <v>608</v>
      </c>
      <c r="B413" s="85" t="s">
        <v>831</v>
      </c>
      <c r="C413" s="50" t="s">
        <v>832</v>
      </c>
      <c r="D413" s="51">
        <f t="shared" ref="D413:E413" si="112">D289+D350</f>
        <v>1375984.3699999999</v>
      </c>
      <c r="E413" s="51">
        <f t="shared" si="112"/>
        <v>1748575.3900000001</v>
      </c>
      <c r="F413" s="52">
        <f t="shared" si="81"/>
        <v>127.078143336759</v>
      </c>
    </row>
    <row r="414" spans="1:6" ht="12.75" customHeight="1" x14ac:dyDescent="0.2">
      <c r="A414" s="53" t="s">
        <v>608</v>
      </c>
      <c r="B414" s="85" t="s">
        <v>833</v>
      </c>
      <c r="C414" s="50" t="s">
        <v>834</v>
      </c>
      <c r="D414" s="51">
        <f t="shared" ref="D414:E414" si="113">IF(D412&gt;=D413,D412-D413,0)</f>
        <v>25631.580000000075</v>
      </c>
      <c r="E414" s="51">
        <f t="shared" si="113"/>
        <v>19243.619999999646</v>
      </c>
      <c r="F414" s="52">
        <f t="shared" si="81"/>
        <v>75.077775150808463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12989.739999999991</v>
      </c>
      <c r="E416" s="51">
        <f t="shared" si="115"/>
        <v>113314.62</v>
      </c>
      <c r="F416" s="52">
        <f t="shared" si="81"/>
        <v>872.33940017275233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16772.099999999999</v>
      </c>
      <c r="E418" s="62">
        <f t="shared" si="117"/>
        <v>22487.11</v>
      </c>
      <c r="F418" s="57">
        <f t="shared" si="81"/>
        <v>134.07450468337302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1401615.95</v>
      </c>
      <c r="E639" s="51">
        <f t="shared" si="180"/>
        <v>1767819.0099999998</v>
      </c>
      <c r="F639" s="52">
        <f t="shared" si="119"/>
        <v>126.12720410323526</v>
      </c>
    </row>
    <row r="640" spans="1:6" ht="12.75" customHeight="1" x14ac:dyDescent="0.2">
      <c r="A640" s="53" t="s">
        <v>608</v>
      </c>
      <c r="B640" s="85" t="s">
        <v>1277</v>
      </c>
      <c r="C640" s="50" t="s">
        <v>1278</v>
      </c>
      <c r="D640" s="51">
        <f t="shared" ref="D640:E640" si="181">D413+D528</f>
        <v>1375984.3699999999</v>
      </c>
      <c r="E640" s="51">
        <f t="shared" si="181"/>
        <v>1748575.3900000001</v>
      </c>
      <c r="F640" s="52">
        <f t="shared" si="119"/>
        <v>127.078143336759</v>
      </c>
    </row>
    <row r="641" spans="1:6" ht="12.75" customHeight="1" x14ac:dyDescent="0.2">
      <c r="A641" s="53" t="s">
        <v>608</v>
      </c>
      <c r="B641" s="85" t="s">
        <v>1279</v>
      </c>
      <c r="C641" s="50" t="s">
        <v>1280</v>
      </c>
      <c r="D641" s="51">
        <f t="shared" ref="D641:E641" si="182">IF(D639&gt;=D640,D639-D640,0)</f>
        <v>25631.580000000075</v>
      </c>
      <c r="E641" s="51">
        <f t="shared" si="182"/>
        <v>19243.619999999646</v>
      </c>
      <c r="F641" s="52">
        <f t="shared" si="119"/>
        <v>75.077775150808463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12989.739999999991</v>
      </c>
      <c r="E643" s="51">
        <f t="shared" si="184"/>
        <v>113314.62</v>
      </c>
      <c r="F643" s="52">
        <f t="shared" si="119"/>
        <v>872.33940017275233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38621.320000000065</v>
      </c>
      <c r="E645" s="51">
        <f t="shared" si="186"/>
        <v>132558.23999999964</v>
      </c>
      <c r="F645" s="52">
        <f t="shared" si="119"/>
        <v>343.2255552114724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205980.1</v>
      </c>
      <c r="E647" s="243">
        <v>254876.27</v>
      </c>
      <c r="F647" s="57">
        <f t="shared" si="119"/>
        <v>123.73829802005145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46040.79</v>
      </c>
      <c r="E649" s="242">
        <v>149143.60999999999</v>
      </c>
      <c r="F649" s="52">
        <f t="shared" ref="F649:F724" si="188">IF(D649&lt;&gt;0,IF(E649/D649&gt;=100,"&gt;&gt;100",E649/D649*100),"-")</f>
        <v>323.93799063830136</v>
      </c>
    </row>
    <row r="650" spans="1:6" ht="12.75" customHeight="1" x14ac:dyDescent="0.2">
      <c r="A650" s="53" t="s">
        <v>1296</v>
      </c>
      <c r="B650" s="85" t="s">
        <v>1297</v>
      </c>
      <c r="C650" s="50" t="s">
        <v>1296</v>
      </c>
      <c r="D650" s="242">
        <v>1405151.93</v>
      </c>
      <c r="E650" s="242">
        <v>1750799.93</v>
      </c>
      <c r="F650" s="52">
        <f t="shared" si="188"/>
        <v>124.59862116120071</v>
      </c>
    </row>
    <row r="651" spans="1:6" ht="12.75" customHeight="1" x14ac:dyDescent="0.2">
      <c r="A651" s="53" t="s">
        <v>1298</v>
      </c>
      <c r="B651" s="85" t="s">
        <v>1299</v>
      </c>
      <c r="C651" s="50" t="s">
        <v>1298</v>
      </c>
      <c r="D651" s="242">
        <v>1396786.73</v>
      </c>
      <c r="E651" s="242">
        <v>1751655.93</v>
      </c>
      <c r="F651" s="52">
        <f t="shared" si="188"/>
        <v>125.40611192662175</v>
      </c>
    </row>
    <row r="652" spans="1:6" ht="24" x14ac:dyDescent="0.2">
      <c r="A652" s="53">
        <v>11</v>
      </c>
      <c r="B652" s="85" t="s">
        <v>1300</v>
      </c>
      <c r="C652" s="50" t="s">
        <v>1301</v>
      </c>
      <c r="D652" s="51">
        <f t="shared" ref="D652:E652" si="189">+D649+D650-D651</f>
        <v>54405.989999999991</v>
      </c>
      <c r="E652" s="51">
        <f t="shared" si="189"/>
        <v>148287.6100000001</v>
      </c>
      <c r="F652" s="52">
        <f t="shared" si="188"/>
        <v>272.557506995094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107</v>
      </c>
      <c r="E654" s="262">
        <v>107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107</v>
      </c>
      <c r="E656" s="262">
        <v>107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86699.27</v>
      </c>
      <c r="E675" s="242">
        <v>99099.63</v>
      </c>
      <c r="F675" s="52">
        <f t="shared" si="188"/>
        <v>114.30272711638749</v>
      </c>
    </row>
    <row r="676" spans="1:6" ht="24" x14ac:dyDescent="0.2">
      <c r="A676" s="53">
        <v>63613</v>
      </c>
      <c r="B676" s="232" t="s">
        <v>1349</v>
      </c>
      <c r="C676" s="50" t="s">
        <v>1350</v>
      </c>
      <c r="D676" s="242">
        <v>981008.02</v>
      </c>
      <c r="E676" s="242">
        <v>1282596.1200000001</v>
      </c>
      <c r="F676" s="52">
        <f t="shared" si="188"/>
        <v>130.7426742545897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60834.83</v>
      </c>
      <c r="E710" s="242">
        <v>59304.94</v>
      </c>
      <c r="F710" s="52">
        <f t="shared" si="188"/>
        <v>97.485174200371731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3751.16</v>
      </c>
      <c r="E717" s="242">
        <v>3570.74</v>
      </c>
      <c r="F717" s="52">
        <f t="shared" si="188"/>
        <v>95.190287804305868</v>
      </c>
    </row>
    <row r="718" spans="1:6" ht="12.75" customHeight="1" x14ac:dyDescent="0.2">
      <c r="A718" s="53">
        <v>32121</v>
      </c>
      <c r="B718" s="85" t="s">
        <v>1415</v>
      </c>
      <c r="C718" s="50" t="s">
        <v>1416</v>
      </c>
      <c r="D718" s="242">
        <v>21359.26</v>
      </c>
      <c r="E718" s="242">
        <v>22656.34</v>
      </c>
      <c r="F718" s="52">
        <f t="shared" si="188"/>
        <v>106.07268229330043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8609.31</v>
      </c>
      <c r="E720" s="242">
        <v>3866.28</v>
      </c>
      <c r="F720" s="52">
        <f t="shared" si="188"/>
        <v>44.908128525979443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917.56</v>
      </c>
      <c r="E722" s="242">
        <v>286.79000000000002</v>
      </c>
      <c r="F722" s="52">
        <f t="shared" si="188"/>
        <v>31.255721696673795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2074.9899999999998</v>
      </c>
      <c r="E725" s="242">
        <v>1815.8</v>
      </c>
      <c r="F725" s="52">
        <f t="shared" ref="F725:F979" si="190">IF(D725&lt;&gt;0,IF(E725/D725&gt;=100,"&gt;&gt;100",E725/D725*100),"-")</f>
        <v>87.508855464363691</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51" sqref="D5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288807.15000000002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1784158.0899999999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1777983.3299999998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1515186.51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250824.12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1105.43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2591.31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8275.9599999999991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6174.76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1796893.7899999998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1790719.0299999998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1496535.91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269191.48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1329.17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2591.31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21071.16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6174.76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276071.44999999995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25125.14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25125.14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17934.28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17934.28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7190.86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7190.86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250946.31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250946.31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15294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2024-07-02T06:16:34Z</cp:lastPrinted>
  <dcterms:created xsi:type="dcterms:W3CDTF">2022-04-01T05:14:30Z</dcterms:created>
  <dcterms:modified xsi:type="dcterms:W3CDTF">2024-07-02T07:19:54Z</dcterms:modified>
</cp:coreProperties>
</file>